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35" windowWidth="23715" windowHeight="10965" activeTab="2"/>
  </bookViews>
  <sheets>
    <sheet name="01.09.2014" sheetId="1" r:id="rId1"/>
    <sheet name="22.10.2014" sheetId="2" r:id="rId2"/>
    <sheet name="06.11.2014" sheetId="3" r:id="rId3"/>
  </sheets>
  <definedNames/>
  <calcPr fullCalcOnLoad="1"/>
</workbook>
</file>

<file path=xl/sharedStrings.xml><?xml version="1.0" encoding="utf-8"?>
<sst xmlns="http://schemas.openxmlformats.org/spreadsheetml/2006/main" count="106" uniqueCount="47">
  <si>
    <t>Solleinnahmen</t>
  </si>
  <si>
    <t>VERWALTUNGSHAUSHALT</t>
  </si>
  <si>
    <t>Sollausgaben</t>
  </si>
  <si>
    <t>Sammelnachweis 01 (Personalausgaben)</t>
  </si>
  <si>
    <t>Sammelnachweis 02 (Bewirtschaftung)</t>
  </si>
  <si>
    <t>Sammelnachweis 03 (Gebäudeunterhaltung)</t>
  </si>
  <si>
    <t>sonstige Ausgaben (geschätzt)</t>
  </si>
  <si>
    <t>Sollzuführung zum VermHH (i.H. der Tilgung)</t>
  </si>
  <si>
    <t>Verbesserung</t>
  </si>
  <si>
    <t>sonstige Einnahmen (geschätzt)</t>
  </si>
  <si>
    <t>voraussichtlich zu erwartende Einnahmen</t>
  </si>
  <si>
    <t>voraussichtlich zu leistende Ausgaben</t>
  </si>
  <si>
    <t>Jahresabschluss-Buchungen</t>
  </si>
  <si>
    <t>Schulkostenbeiträge LG (~)</t>
  </si>
  <si>
    <t xml:space="preserve">Plan </t>
  </si>
  <si>
    <t>Prognose</t>
  </si>
  <si>
    <t>Differenz</t>
  </si>
  <si>
    <t>Prognose Jahresabschluss 2014 - Stadt Ratzeburg -</t>
  </si>
  <si>
    <t>Saldo 01.09.2014</t>
  </si>
  <si>
    <t>./. Differenz AO-Soll zum HH-Ansatz (II. Nachtrag)</t>
  </si>
  <si>
    <t>./. Schulverbandsumlagen</t>
  </si>
  <si>
    <t>Kreisumlage 2014 (Dez-Rate)</t>
  </si>
  <si>
    <t>Soll-Fehlbedarf gem. II. NT-HH 2014-Entwurf</t>
  </si>
  <si>
    <r>
      <t xml:space="preserve">Voraussichtlicher </t>
    </r>
    <r>
      <rPr>
        <b/>
        <sz val="12"/>
        <color indexed="8"/>
        <rFont val="Calibri"/>
        <family val="2"/>
      </rPr>
      <t>Fehlbetrag</t>
    </r>
  </si>
  <si>
    <t xml:space="preserve">Gewerbesteuer-Umlage </t>
  </si>
  <si>
    <t>gem. II-NT</t>
  </si>
  <si>
    <t xml:space="preserve">Gemeindeanteil an der EKSt. </t>
  </si>
  <si>
    <t xml:space="preserve">Gemeindeanteil an der USt. </t>
  </si>
  <si>
    <t>inkl. KER!!!</t>
  </si>
  <si>
    <t>Erstattung SV (gem. I. NT HH SV)</t>
  </si>
  <si>
    <t xml:space="preserve">Sollzuführung Stiftungen </t>
  </si>
  <si>
    <t>Gewinnanteil Stadtwerke RZ</t>
  </si>
  <si>
    <t>Zuschuss RMVB</t>
  </si>
  <si>
    <t>Saldo 22.10.2014</t>
  </si>
  <si>
    <t>AO-SOLL</t>
  </si>
  <si>
    <t>VERFügt</t>
  </si>
  <si>
    <t>(üpl.)</t>
  </si>
  <si>
    <t>Gewinnanteil  Bauhof</t>
  </si>
  <si>
    <t>(apl.)</t>
  </si>
  <si>
    <t>Saldo 06.11.2014</t>
  </si>
  <si>
    <t>Fehlbetragszuweisung (geschätzt)</t>
  </si>
  <si>
    <t>(tlw. üpl.)</t>
  </si>
  <si>
    <t>Gemeindeanteil an der EKSt. (VZ 100% 3/14)</t>
  </si>
  <si>
    <t>Gemeindeanteil an der USt. (VZ 100% 3/14)</t>
  </si>
  <si>
    <t>(u.a. Konnexitätsmittel, Verzinsung EK u. AfA,</t>
  </si>
  <si>
    <t>(u.a. Verzinsung EK u. AfA, BBN 2014, …)</t>
  </si>
  <si>
    <t>Erstattung Personalkosten vom SV,…)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</si>
</sst>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[Red]\(#,##0\)"/>
    <numFmt numFmtId="165" formatCode="mmm\ yyyy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164" fontId="3" fillId="0" borderId="0" applyFon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49" fillId="0" borderId="0" xfId="0" applyFont="1" applyAlignment="1">
      <alignment/>
    </xf>
    <xf numFmtId="4" fontId="0" fillId="0" borderId="0" xfId="0" applyNumberFormat="1" applyAlignment="1">
      <alignment/>
    </xf>
    <xf numFmtId="4" fontId="36" fillId="0" borderId="0" xfId="0" applyNumberFormat="1" applyFont="1" applyAlignment="1">
      <alignment/>
    </xf>
    <xf numFmtId="14" fontId="50" fillId="0" borderId="0" xfId="0" applyNumberFormat="1" applyFont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9" fontId="50" fillId="0" borderId="0" xfId="0" applyNumberFormat="1" applyFont="1" applyAlignment="1">
      <alignment/>
    </xf>
    <xf numFmtId="0" fontId="50" fillId="0" borderId="0" xfId="0" applyFont="1" applyAlignment="1">
      <alignment/>
    </xf>
    <xf numFmtId="4" fontId="3" fillId="0" borderId="0" xfId="54" applyNumberFormat="1">
      <alignment/>
      <protection/>
    </xf>
    <xf numFmtId="4" fontId="0" fillId="0" borderId="0" xfId="0" applyNumberFormat="1" applyFill="1" applyAlignment="1">
      <alignment/>
    </xf>
    <xf numFmtId="4" fontId="3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Alignment="1">
      <alignment/>
    </xf>
    <xf numFmtId="4" fontId="50" fillId="0" borderId="0" xfId="0" applyNumberFormat="1" applyFont="1" applyFill="1" applyAlignment="1">
      <alignment/>
    </xf>
    <xf numFmtId="4" fontId="36" fillId="0" borderId="0" xfId="0" applyNumberFormat="1" applyFont="1" applyFill="1" applyAlignment="1">
      <alignment/>
    </xf>
    <xf numFmtId="0" fontId="52" fillId="0" borderId="0" xfId="0" applyFont="1" applyAlignment="1">
      <alignment/>
    </xf>
    <xf numFmtId="49" fontId="52" fillId="0" borderId="0" xfId="0" applyNumberFormat="1" applyFont="1" applyAlignment="1">
      <alignment/>
    </xf>
    <xf numFmtId="4" fontId="0" fillId="33" borderId="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0" fontId="0" fillId="0" borderId="11" xfId="0" applyBorder="1" applyAlignment="1">
      <alignment/>
    </xf>
    <xf numFmtId="4" fontId="0" fillId="34" borderId="0" xfId="0" applyNumberFormat="1" applyFill="1" applyAlignment="1">
      <alignment/>
    </xf>
    <xf numFmtId="4" fontId="36" fillId="0" borderId="0" xfId="0" applyNumberFormat="1" applyFont="1" applyFill="1" applyBorder="1" applyAlignment="1">
      <alignment/>
    </xf>
    <xf numFmtId="4" fontId="53" fillId="0" borderId="0" xfId="0" applyNumberFormat="1" applyFont="1" applyBorder="1" applyAlignment="1">
      <alignment/>
    </xf>
    <xf numFmtId="4" fontId="53" fillId="0" borderId="0" xfId="0" applyNumberFormat="1" applyFont="1" applyFill="1" applyBorder="1" applyAlignment="1">
      <alignment/>
    </xf>
    <xf numFmtId="4" fontId="54" fillId="0" borderId="0" xfId="0" applyNumberFormat="1" applyFont="1" applyFill="1" applyBorder="1" applyAlignment="1">
      <alignment/>
    </xf>
    <xf numFmtId="49" fontId="55" fillId="0" borderId="0" xfId="0" applyNumberFormat="1" applyFont="1" applyAlignment="1">
      <alignment/>
    </xf>
    <xf numFmtId="14" fontId="0" fillId="0" borderId="0" xfId="0" applyNumberFormat="1" applyAlignment="1">
      <alignment/>
    </xf>
    <xf numFmtId="4" fontId="56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52" fillId="0" borderId="0" xfId="0" applyNumberFormat="1" applyFont="1" applyAlignment="1">
      <alignment/>
    </xf>
    <xf numFmtId="4" fontId="0" fillId="0" borderId="12" xfId="0" applyNumberFormat="1" applyBorder="1" applyAlignment="1">
      <alignment/>
    </xf>
    <xf numFmtId="0" fontId="0" fillId="0" borderId="11" xfId="0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rmal_Sheet1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A8" sqref="A8"/>
    </sheetView>
  </sheetViews>
  <sheetFormatPr defaultColWidth="11.421875" defaultRowHeight="15"/>
  <cols>
    <col min="1" max="1" width="20.7109375" style="0" customWidth="1"/>
    <col min="2" max="2" width="24.00390625" style="0" customWidth="1"/>
    <col min="3" max="3" width="15.8515625" style="0" customWidth="1"/>
    <col min="4" max="4" width="10.28125" style="0" customWidth="1"/>
    <col min="5" max="5" width="13.28125" style="0" bestFit="1" customWidth="1"/>
    <col min="6" max="6" width="14.8515625" style="0" customWidth="1"/>
    <col min="7" max="7" width="14.00390625" style="0" bestFit="1" customWidth="1"/>
    <col min="8" max="8" width="14.8515625" style="0" bestFit="1" customWidth="1"/>
    <col min="9" max="9" width="16.57421875" style="0" bestFit="1" customWidth="1"/>
    <col min="10" max="10" width="13.8515625" style="0" customWidth="1"/>
    <col min="13" max="13" width="27.7109375" style="0" customWidth="1"/>
    <col min="14" max="14" width="12.7109375" style="0" bestFit="1" customWidth="1"/>
    <col min="15" max="15" width="17.28125" style="0" customWidth="1"/>
    <col min="16" max="16" width="12.57421875" style="0" bestFit="1" customWidth="1"/>
  </cols>
  <sheetData>
    <row r="1" spans="1:16" ht="18.75">
      <c r="A1" s="2" t="s">
        <v>17</v>
      </c>
      <c r="E1" s="5">
        <v>41883</v>
      </c>
      <c r="G1" s="5"/>
      <c r="L1" s="2"/>
      <c r="P1" s="5"/>
    </row>
    <row r="2" ht="9.75" customHeight="1"/>
    <row r="3" spans="1:12" ht="15">
      <c r="A3" s="1" t="s">
        <v>1</v>
      </c>
      <c r="L3" s="1"/>
    </row>
    <row r="4" spans="1:12" ht="6.75" customHeight="1">
      <c r="A4" s="1"/>
      <c r="L4" s="1"/>
    </row>
    <row r="5" spans="1:16" ht="15">
      <c r="A5" t="s">
        <v>0</v>
      </c>
      <c r="C5" s="3">
        <v>16365982.08</v>
      </c>
      <c r="E5" s="28"/>
      <c r="F5" s="3"/>
      <c r="G5" s="3"/>
      <c r="N5" s="3"/>
      <c r="P5" s="28"/>
    </row>
    <row r="6" spans="1:16" ht="15">
      <c r="A6" t="s">
        <v>2</v>
      </c>
      <c r="C6" s="13">
        <v>16715944.28</v>
      </c>
      <c r="E6" s="29"/>
      <c r="F6" s="3"/>
      <c r="G6" s="3"/>
      <c r="I6" s="3"/>
      <c r="N6" s="16"/>
      <c r="O6" s="17"/>
      <c r="P6" s="29"/>
    </row>
    <row r="7" spans="1:16" ht="19.5" customHeight="1" thickBot="1">
      <c r="A7" t="s">
        <v>18</v>
      </c>
      <c r="C7" s="14">
        <f>C5-C6</f>
        <v>-349962.19999999925</v>
      </c>
      <c r="E7" s="30"/>
      <c r="H7" s="3"/>
      <c r="N7" s="27"/>
      <c r="O7" s="17"/>
      <c r="P7" s="30"/>
    </row>
    <row r="8" spans="8:15" ht="9" customHeight="1">
      <c r="H8" s="3"/>
      <c r="N8" s="17"/>
      <c r="O8" s="17"/>
    </row>
    <row r="9" spans="14:15" ht="15">
      <c r="N9" s="17"/>
      <c r="O9" s="17"/>
    </row>
    <row r="10" spans="1:16" ht="15">
      <c r="A10" s="21" t="s">
        <v>11</v>
      </c>
      <c r="E10" s="18"/>
      <c r="I10" s="3"/>
      <c r="L10" s="21"/>
      <c r="N10" s="17"/>
      <c r="O10" s="17"/>
      <c r="P10" s="18"/>
    </row>
    <row r="11" spans="14:15" ht="7.5" customHeight="1">
      <c r="N11" s="17"/>
      <c r="O11" s="17"/>
    </row>
    <row r="12" spans="1:15" ht="15">
      <c r="A12" t="s">
        <v>19</v>
      </c>
      <c r="I12" s="3"/>
      <c r="N12" s="17"/>
      <c r="O12" s="17"/>
    </row>
    <row r="13" spans="1:16" ht="15">
      <c r="A13" t="s">
        <v>3</v>
      </c>
      <c r="C13" s="26">
        <v>1842952.32</v>
      </c>
      <c r="E13" s="13"/>
      <c r="G13" s="3"/>
      <c r="N13" s="16"/>
      <c r="O13" s="17"/>
      <c r="P13" s="13"/>
    </row>
    <row r="14" spans="1:16" ht="15">
      <c r="A14" t="s">
        <v>4</v>
      </c>
      <c r="C14" s="26">
        <v>50144.19</v>
      </c>
      <c r="E14" s="13"/>
      <c r="H14" s="18"/>
      <c r="I14" s="3"/>
      <c r="N14" s="16"/>
      <c r="O14" s="17"/>
      <c r="P14" s="13"/>
    </row>
    <row r="15" spans="1:16" ht="15">
      <c r="A15" t="s">
        <v>5</v>
      </c>
      <c r="C15" s="26">
        <f>40300.28+112300</f>
        <v>152600.28</v>
      </c>
      <c r="E15" s="13"/>
      <c r="G15" s="3"/>
      <c r="H15" s="32"/>
      <c r="I15" s="3"/>
      <c r="N15" s="16"/>
      <c r="O15" s="17"/>
      <c r="P15" s="13"/>
    </row>
    <row r="16" spans="3:15" ht="15">
      <c r="C16" s="15"/>
      <c r="H16" s="32"/>
      <c r="I16" s="3"/>
      <c r="N16" s="17"/>
      <c r="O16" s="17"/>
    </row>
    <row r="17" spans="1:15" ht="15">
      <c r="A17" t="s">
        <v>20</v>
      </c>
      <c r="C17" s="13">
        <v>531538.22</v>
      </c>
      <c r="F17" s="3"/>
      <c r="H17" s="32"/>
      <c r="I17" s="3"/>
      <c r="K17" s="3"/>
      <c r="N17" s="16"/>
      <c r="O17" s="17"/>
    </row>
    <row r="18" spans="3:15" ht="15">
      <c r="C18" s="15"/>
      <c r="F18" s="3"/>
      <c r="H18" s="32"/>
      <c r="I18" s="3"/>
      <c r="N18" s="17"/>
      <c r="O18" s="17"/>
    </row>
    <row r="19" spans="1:16" ht="15">
      <c r="A19" t="s">
        <v>21</v>
      </c>
      <c r="C19" s="13">
        <v>365148.11</v>
      </c>
      <c r="E19" s="13"/>
      <c r="F19" s="34"/>
      <c r="G19" s="3"/>
      <c r="I19" s="3"/>
      <c r="N19" s="16"/>
      <c r="O19" s="17"/>
      <c r="P19" s="13"/>
    </row>
    <row r="20" spans="1:15" ht="15">
      <c r="A20" t="s">
        <v>24</v>
      </c>
      <c r="C20" s="13">
        <f>299827.46+57500</f>
        <v>357327.46</v>
      </c>
      <c r="D20" t="s">
        <v>25</v>
      </c>
      <c r="F20" s="3"/>
      <c r="G20" s="3"/>
      <c r="H20" s="3"/>
      <c r="N20" s="16"/>
      <c r="O20" s="17"/>
    </row>
    <row r="21" spans="1:15" ht="15">
      <c r="A21" t="s">
        <v>32</v>
      </c>
      <c r="C21" s="13">
        <v>137000</v>
      </c>
      <c r="F21" s="3"/>
      <c r="G21" s="3"/>
      <c r="H21" s="3"/>
      <c r="N21" s="16"/>
      <c r="O21" s="17"/>
    </row>
    <row r="22" spans="3:15" ht="9" customHeight="1">
      <c r="C22" s="13"/>
      <c r="N22" s="16"/>
      <c r="O22" s="17"/>
    </row>
    <row r="23" spans="1:15" ht="15">
      <c r="A23" t="s">
        <v>6</v>
      </c>
      <c r="C23" s="23">
        <v>1500000</v>
      </c>
      <c r="N23" s="16"/>
      <c r="O23" s="17"/>
    </row>
    <row r="24" spans="3:15" ht="15">
      <c r="C24" s="15"/>
      <c r="N24" s="17"/>
      <c r="O24" s="17"/>
    </row>
    <row r="25" spans="1:16" ht="15">
      <c r="A25" s="21" t="s">
        <v>10</v>
      </c>
      <c r="C25" s="15"/>
      <c r="E25" s="18"/>
      <c r="J25" s="3"/>
      <c r="L25" s="21"/>
      <c r="N25" s="17"/>
      <c r="O25" s="17"/>
      <c r="P25" s="18"/>
    </row>
    <row r="26" spans="3:15" ht="7.5" customHeight="1">
      <c r="C26" s="15"/>
      <c r="N26" s="17"/>
      <c r="O26" s="17"/>
    </row>
    <row r="27" spans="1:16" ht="15">
      <c r="A27" s="8" t="s">
        <v>26</v>
      </c>
      <c r="C27" s="13">
        <v>2212522</v>
      </c>
      <c r="E27" s="13"/>
      <c r="H27" s="3"/>
      <c r="L27" s="8"/>
      <c r="N27" s="16"/>
      <c r="O27" s="17"/>
      <c r="P27" s="13"/>
    </row>
    <row r="28" spans="1:16" ht="15">
      <c r="A28" s="8" t="s">
        <v>27</v>
      </c>
      <c r="C28" s="13">
        <v>235220</v>
      </c>
      <c r="E28" s="13"/>
      <c r="L28" s="8"/>
      <c r="N28" s="16"/>
      <c r="O28" s="17"/>
      <c r="P28" s="13"/>
    </row>
    <row r="29" spans="1:16" ht="15">
      <c r="A29" s="8" t="s">
        <v>13</v>
      </c>
      <c r="C29" s="13">
        <v>880717.32</v>
      </c>
      <c r="E29" s="13" t="s">
        <v>28</v>
      </c>
      <c r="H29" s="3"/>
      <c r="J29" s="3"/>
      <c r="L29" s="8"/>
      <c r="N29" s="16"/>
      <c r="O29" s="17"/>
      <c r="P29" s="13"/>
    </row>
    <row r="30" spans="1:15" ht="15">
      <c r="A30" s="8" t="s">
        <v>29</v>
      </c>
      <c r="C30" s="13">
        <v>264100</v>
      </c>
      <c r="L30" s="8"/>
      <c r="N30" s="16"/>
      <c r="O30" s="17"/>
    </row>
    <row r="31" spans="1:15" ht="15">
      <c r="A31" s="8" t="s">
        <v>31</v>
      </c>
      <c r="C31" s="13">
        <v>206228.75</v>
      </c>
      <c r="L31" s="8"/>
      <c r="N31" s="16"/>
      <c r="O31" s="17"/>
    </row>
    <row r="32" spans="1:15" ht="15" customHeight="1">
      <c r="A32" s="8" t="s">
        <v>9</v>
      </c>
      <c r="C32" s="24">
        <v>500000</v>
      </c>
      <c r="L32" s="8"/>
      <c r="N32" s="16"/>
      <c r="O32" s="17"/>
    </row>
    <row r="33" spans="1:16" ht="15" customHeight="1">
      <c r="A33" s="8"/>
      <c r="C33" s="15"/>
      <c r="E33" s="3"/>
      <c r="L33" s="8"/>
      <c r="N33" s="17"/>
      <c r="O33" s="17"/>
      <c r="P33" s="3"/>
    </row>
    <row r="34" spans="1:15" ht="15" customHeight="1">
      <c r="A34" s="22" t="s">
        <v>12</v>
      </c>
      <c r="C34" s="15"/>
      <c r="L34" s="22"/>
      <c r="N34" s="17"/>
      <c r="O34" s="17"/>
    </row>
    <row r="35" spans="1:14" ht="7.5" customHeight="1">
      <c r="A35" s="22"/>
      <c r="C35" s="15"/>
      <c r="L35" s="22"/>
      <c r="N35" s="15"/>
    </row>
    <row r="36" spans="1:14" ht="15" customHeight="1">
      <c r="A36" t="s">
        <v>7</v>
      </c>
      <c r="C36" s="13">
        <v>960800</v>
      </c>
      <c r="E36" s="15"/>
      <c r="N36" s="13"/>
    </row>
    <row r="37" spans="1:14" ht="15" customHeight="1">
      <c r="A37" t="s">
        <v>30</v>
      </c>
      <c r="C37" s="13">
        <v>10100</v>
      </c>
      <c r="D37" s="3"/>
      <c r="N37" s="13"/>
    </row>
    <row r="38" spans="1:14" ht="7.5" customHeight="1">
      <c r="A38" s="22"/>
      <c r="C38" s="15"/>
      <c r="L38" s="22"/>
      <c r="N38" s="15"/>
    </row>
    <row r="39" spans="1:14" ht="7.5" customHeight="1">
      <c r="A39" s="8"/>
      <c r="C39" s="13"/>
      <c r="F39" s="3"/>
      <c r="J39" s="3"/>
      <c r="L39" s="8"/>
      <c r="N39" s="13"/>
    </row>
    <row r="40" spans="1:14" ht="9.75" customHeight="1">
      <c r="A40" s="8"/>
      <c r="C40" s="15"/>
      <c r="J40" s="3"/>
      <c r="K40" s="3"/>
      <c r="L40" s="8"/>
      <c r="N40" s="15"/>
    </row>
    <row r="41" spans="1:14" ht="15.75">
      <c r="A41" s="10" t="s">
        <v>23</v>
      </c>
      <c r="B41" s="11"/>
      <c r="C41" s="19">
        <f>C7-C13-C14-C15-C17-C19-C20-C23+C27+C28+C29-C36-C37+C30+C32+C31-C21</f>
        <v>-1958784.7099999995</v>
      </c>
      <c r="K41" s="3"/>
      <c r="L41" s="10"/>
      <c r="M41" s="11"/>
      <c r="N41" s="19"/>
    </row>
    <row r="42" spans="1:14" ht="15.75">
      <c r="A42" s="31"/>
      <c r="B42" s="11"/>
      <c r="C42" s="19"/>
      <c r="I42" s="4"/>
      <c r="K42" s="3"/>
      <c r="L42" s="31"/>
      <c r="M42" s="11"/>
      <c r="N42" s="19"/>
    </row>
    <row r="43" spans="1:14" ht="6.75" customHeight="1">
      <c r="A43" s="8"/>
      <c r="C43" s="15"/>
      <c r="I43" s="1"/>
      <c r="L43" s="8"/>
      <c r="N43" s="33"/>
    </row>
    <row r="44" spans="1:15" ht="15">
      <c r="A44" s="8" t="s">
        <v>22</v>
      </c>
      <c r="C44" s="20">
        <v>-2272700</v>
      </c>
      <c r="D44" s="6"/>
      <c r="G44" s="3"/>
      <c r="J44" s="3"/>
      <c r="L44" s="8"/>
      <c r="N44" s="20"/>
      <c r="O44" s="6"/>
    </row>
    <row r="45" spans="1:15" ht="8.25" customHeight="1">
      <c r="A45" s="8"/>
      <c r="C45" s="15"/>
      <c r="D45" s="6"/>
      <c r="G45" s="3"/>
      <c r="H45" s="3"/>
      <c r="I45" s="3"/>
      <c r="L45" s="8"/>
      <c r="N45" s="15"/>
      <c r="O45" s="6"/>
    </row>
    <row r="46" spans="1:15" ht="15">
      <c r="A46" s="8" t="s">
        <v>8</v>
      </c>
      <c r="C46" s="13">
        <f>C41-C44</f>
        <v>313915.2900000005</v>
      </c>
      <c r="D46" s="6"/>
      <c r="G46" s="3"/>
      <c r="H46" s="3"/>
      <c r="L46" s="8"/>
      <c r="N46" s="13"/>
      <c r="O46" s="6"/>
    </row>
    <row r="47" spans="3:8" ht="12.75" customHeight="1">
      <c r="C47" s="16"/>
      <c r="D47" s="7"/>
      <c r="G47" s="3"/>
      <c r="H47" s="3"/>
    </row>
    <row r="48" spans="3:7" ht="15">
      <c r="C48" s="17"/>
      <c r="D48" s="6"/>
      <c r="G48" s="3"/>
    </row>
    <row r="49" spans="1:8" ht="15">
      <c r="A49" s="25" t="s">
        <v>14</v>
      </c>
      <c r="B49" s="25" t="s">
        <v>15</v>
      </c>
      <c r="C49" s="25" t="s">
        <v>16</v>
      </c>
      <c r="G49" s="3"/>
      <c r="H49" s="3"/>
    </row>
    <row r="50" spans="4:9" ht="15">
      <c r="D50" s="3"/>
      <c r="H50" s="3"/>
      <c r="I50" s="12"/>
    </row>
    <row r="51" spans="1:9" ht="15">
      <c r="A51" s="3">
        <v>21022100</v>
      </c>
      <c r="B51" s="3">
        <f>C5+SUM(C27:C32)</f>
        <v>20664770.15</v>
      </c>
      <c r="C51" s="3">
        <f>B51-A51</f>
        <v>-357329.8500000015</v>
      </c>
      <c r="D51" s="3"/>
      <c r="G51" s="6"/>
      <c r="H51" s="9"/>
      <c r="I51" s="6"/>
    </row>
    <row r="52" spans="1:10" ht="15">
      <c r="A52" s="3">
        <v>23294800</v>
      </c>
      <c r="B52" s="3">
        <f>C6+SUM(C13:C23)+SUM(C36:C38)</f>
        <v>22623554.86</v>
      </c>
      <c r="C52" s="3">
        <f>B52-A52</f>
        <v>-671245.1400000006</v>
      </c>
      <c r="G52" s="9"/>
      <c r="H52" s="6"/>
      <c r="I52" s="6"/>
      <c r="J52" s="3"/>
    </row>
    <row r="53" spans="2:10" ht="15">
      <c r="B53" s="3"/>
      <c r="C53" s="4"/>
      <c r="G53" s="9"/>
      <c r="H53" s="9"/>
      <c r="I53" s="9"/>
      <c r="J53" s="3"/>
    </row>
    <row r="54" spans="1:9" ht="15">
      <c r="A54" s="3">
        <f>A51-A52</f>
        <v>-2272700</v>
      </c>
      <c r="B54" s="3">
        <f>B51-B52</f>
        <v>-1958784.710000001</v>
      </c>
      <c r="C54" s="3">
        <f>C51-C52</f>
        <v>313915.2899999991</v>
      </c>
      <c r="G54" s="6"/>
      <c r="H54" s="6"/>
      <c r="I54" s="6"/>
    </row>
    <row r="55" spans="3:9" ht="15">
      <c r="C55" s="6"/>
      <c r="D55" s="3"/>
      <c r="G55" s="9"/>
      <c r="H55" s="9"/>
      <c r="I55" s="9"/>
    </row>
    <row r="56" spans="7:10" ht="15">
      <c r="G56" s="9"/>
      <c r="H56" s="6"/>
      <c r="I56" s="6"/>
      <c r="J56" s="3"/>
    </row>
    <row r="57" spans="7:11" ht="15">
      <c r="G57" s="9"/>
      <c r="H57" s="6"/>
      <c r="I57" s="9"/>
      <c r="K57" s="3"/>
    </row>
    <row r="58" spans="7:9" ht="15">
      <c r="G58" s="9"/>
      <c r="H58" s="6"/>
      <c r="I58" s="6"/>
    </row>
    <row r="59" spans="7:9" ht="15">
      <c r="G59" s="9"/>
      <c r="H59" s="6"/>
      <c r="I59" s="6"/>
    </row>
    <row r="60" spans="7:11" ht="15">
      <c r="G60" s="9"/>
      <c r="H60" s="6"/>
      <c r="I60" s="9"/>
      <c r="K60" s="3"/>
    </row>
    <row r="64" ht="6.75" customHeight="1"/>
    <row r="66" ht="15">
      <c r="A66" s="8"/>
    </row>
    <row r="67" ht="15">
      <c r="A67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7">
      <selection activeCell="F31" sqref="F31"/>
    </sheetView>
  </sheetViews>
  <sheetFormatPr defaultColWidth="11.421875" defaultRowHeight="15"/>
  <cols>
    <col min="1" max="1" width="20.7109375" style="0" customWidth="1"/>
    <col min="2" max="2" width="24.00390625" style="0" customWidth="1"/>
    <col min="3" max="3" width="15.8515625" style="0" customWidth="1"/>
    <col min="4" max="4" width="10.28125" style="0" customWidth="1"/>
    <col min="5" max="5" width="13.28125" style="0" bestFit="1" customWidth="1"/>
    <col min="6" max="6" width="14.8515625" style="0" customWidth="1"/>
    <col min="7" max="7" width="14.00390625" style="0" bestFit="1" customWidth="1"/>
    <col min="8" max="8" width="14.8515625" style="0" bestFit="1" customWidth="1"/>
    <col min="9" max="9" width="16.57421875" style="0" bestFit="1" customWidth="1"/>
    <col min="10" max="10" width="13.8515625" style="0" customWidth="1"/>
    <col min="12" max="12" width="11.7109375" style="0" bestFit="1" customWidth="1"/>
    <col min="13" max="13" width="27.7109375" style="0" customWidth="1"/>
    <col min="14" max="14" width="12.7109375" style="0" bestFit="1" customWidth="1"/>
    <col min="15" max="15" width="17.28125" style="0" customWidth="1"/>
    <col min="16" max="16" width="12.57421875" style="0" bestFit="1" customWidth="1"/>
  </cols>
  <sheetData>
    <row r="1" spans="1:16" ht="18.75">
      <c r="A1" s="2" t="s">
        <v>17</v>
      </c>
      <c r="E1" s="5">
        <v>41934</v>
      </c>
      <c r="G1" s="5"/>
      <c r="L1" s="2"/>
      <c r="P1" s="5"/>
    </row>
    <row r="2" ht="9.75" customHeight="1"/>
    <row r="3" spans="1:12" ht="15">
      <c r="A3" s="1" t="s">
        <v>1</v>
      </c>
      <c r="L3" s="1"/>
    </row>
    <row r="4" spans="1:12" ht="6.75" customHeight="1">
      <c r="A4" s="1"/>
      <c r="L4" s="1"/>
    </row>
    <row r="5" spans="1:16" ht="15">
      <c r="A5" t="s">
        <v>0</v>
      </c>
      <c r="C5" s="3">
        <v>16884968.64</v>
      </c>
      <c r="E5" s="28"/>
      <c r="F5" s="3"/>
      <c r="G5" s="3"/>
      <c r="N5" s="3"/>
      <c r="P5" s="28"/>
    </row>
    <row r="6" spans="1:16" ht="15">
      <c r="A6" t="s">
        <v>2</v>
      </c>
      <c r="C6" s="13">
        <v>17800852.25</v>
      </c>
      <c r="E6" s="29"/>
      <c r="F6" s="3"/>
      <c r="G6" s="3"/>
      <c r="I6" s="3"/>
      <c r="N6" s="16"/>
      <c r="O6" s="17"/>
      <c r="P6" s="29"/>
    </row>
    <row r="7" spans="1:16" ht="19.5" customHeight="1" thickBot="1">
      <c r="A7" t="s">
        <v>33</v>
      </c>
      <c r="C7" s="14">
        <f>C5-C6</f>
        <v>-915883.6099999994</v>
      </c>
      <c r="E7" s="30"/>
      <c r="H7" s="3"/>
      <c r="N7" s="27"/>
      <c r="O7" s="17"/>
      <c r="P7" s="30"/>
    </row>
    <row r="8" spans="8:15" ht="9" customHeight="1">
      <c r="H8" s="3"/>
      <c r="N8" s="17"/>
      <c r="O8" s="17"/>
    </row>
    <row r="9" spans="14:15" ht="15">
      <c r="N9" s="17"/>
      <c r="O9" s="17"/>
    </row>
    <row r="10" spans="1:16" ht="15">
      <c r="A10" s="21" t="s">
        <v>11</v>
      </c>
      <c r="E10" s="18"/>
      <c r="I10" s="3"/>
      <c r="L10" s="21"/>
      <c r="N10" s="17"/>
      <c r="O10" s="17"/>
      <c r="P10" s="18"/>
    </row>
    <row r="11" spans="14:15" ht="7.5" customHeight="1">
      <c r="N11" s="17"/>
      <c r="O11" s="17"/>
    </row>
    <row r="12" spans="1:15" ht="15">
      <c r="A12" t="s">
        <v>19</v>
      </c>
      <c r="I12" s="3">
        <f>I15-870104.46</f>
        <v>70823.21916666673</v>
      </c>
      <c r="N12" s="17"/>
      <c r="O12" s="17"/>
    </row>
    <row r="13" spans="1:16" ht="15">
      <c r="A13" t="s">
        <v>3</v>
      </c>
      <c r="C13" s="26">
        <v>1253837.4</v>
      </c>
      <c r="E13" s="13"/>
      <c r="G13" s="3"/>
      <c r="N13" s="16"/>
      <c r="O13" s="17"/>
      <c r="P13" s="13"/>
    </row>
    <row r="14" spans="1:16" ht="15">
      <c r="A14" t="s">
        <v>4</v>
      </c>
      <c r="C14" s="26">
        <v>29649.18</v>
      </c>
      <c r="E14" s="13"/>
      <c r="G14" s="3">
        <v>3856610.5</v>
      </c>
      <c r="H14" s="18"/>
      <c r="I14" s="3"/>
      <c r="K14" s="3">
        <f>299827.46+I12</f>
        <v>370650.67916666676</v>
      </c>
      <c r="N14" s="16"/>
      <c r="O14" s="17"/>
      <c r="P14" s="13"/>
    </row>
    <row r="15" spans="1:16" ht="15">
      <c r="A15" t="s">
        <v>5</v>
      </c>
      <c r="C15" s="26">
        <v>139565.65</v>
      </c>
      <c r="E15" s="13"/>
      <c r="G15" s="3">
        <f>G14/360%*69%</f>
        <v>739183.6791666667</v>
      </c>
      <c r="H15" s="32"/>
      <c r="I15" s="3">
        <f>G15+201744</f>
        <v>940927.6791666667</v>
      </c>
      <c r="N15" s="16"/>
      <c r="O15" s="17"/>
      <c r="P15" s="13"/>
    </row>
    <row r="16" spans="3:15" ht="15">
      <c r="C16" s="15"/>
      <c r="H16" s="32"/>
      <c r="I16" s="3"/>
      <c r="N16" s="17"/>
      <c r="O16" s="17"/>
    </row>
    <row r="17" spans="1:15" ht="15">
      <c r="A17" t="s">
        <v>20</v>
      </c>
      <c r="C17" s="13">
        <v>531538.22</v>
      </c>
      <c r="F17" s="3"/>
      <c r="H17" s="32"/>
      <c r="I17" s="3"/>
      <c r="K17" s="3"/>
      <c r="N17" s="16"/>
      <c r="O17" s="17"/>
    </row>
    <row r="18" spans="3:15" ht="15">
      <c r="C18" s="15"/>
      <c r="E18" s="3"/>
      <c r="F18" s="3"/>
      <c r="H18" s="32"/>
      <c r="I18" s="3"/>
      <c r="N18" s="17"/>
      <c r="O18" s="17"/>
    </row>
    <row r="19" spans="1:16" ht="15">
      <c r="A19" t="s">
        <v>21</v>
      </c>
      <c r="C19" s="13">
        <v>365148.11</v>
      </c>
      <c r="E19" s="13"/>
      <c r="F19" s="34"/>
      <c r="G19" s="3"/>
      <c r="H19" t="s">
        <v>34</v>
      </c>
      <c r="I19" s="3"/>
      <c r="J19" t="s">
        <v>35</v>
      </c>
      <c r="N19" s="16"/>
      <c r="O19" s="17"/>
      <c r="P19" s="13"/>
    </row>
    <row r="20" spans="1:15" ht="15">
      <c r="A20" t="s">
        <v>24</v>
      </c>
      <c r="C20" s="13">
        <v>370650.68</v>
      </c>
      <c r="D20" t="s">
        <v>36</v>
      </c>
      <c r="E20" s="3"/>
      <c r="F20" s="3"/>
      <c r="G20" s="3"/>
      <c r="H20" s="3"/>
      <c r="N20" s="16"/>
      <c r="O20" s="17"/>
    </row>
    <row r="21" spans="1:15" ht="15">
      <c r="A21" t="s">
        <v>32</v>
      </c>
      <c r="C21" s="13">
        <v>137000</v>
      </c>
      <c r="F21" s="3"/>
      <c r="G21" s="3">
        <v>1</v>
      </c>
      <c r="H21" s="3">
        <v>3169562.6</v>
      </c>
      <c r="J21" s="3">
        <v>1241237.4</v>
      </c>
      <c r="L21" s="3">
        <f>M21-H21</f>
        <v>1253837.4</v>
      </c>
      <c r="M21" s="35">
        <v>4423400</v>
      </c>
      <c r="N21" s="16"/>
      <c r="O21" s="17"/>
    </row>
    <row r="22" spans="3:15" ht="9" customHeight="1">
      <c r="C22" s="13"/>
      <c r="N22" s="16"/>
      <c r="O22" s="17"/>
    </row>
    <row r="23" spans="1:15" ht="15">
      <c r="A23" t="s">
        <v>6</v>
      </c>
      <c r="C23" s="23">
        <v>1500000</v>
      </c>
      <c r="G23">
        <v>2</v>
      </c>
      <c r="H23" s="3">
        <v>294450.82</v>
      </c>
      <c r="J23" s="3">
        <v>29649.18</v>
      </c>
      <c r="L23" s="35">
        <v>324100</v>
      </c>
      <c r="M23" s="3">
        <f>L23-H23</f>
        <v>29649.179999999993</v>
      </c>
      <c r="N23" s="16"/>
      <c r="O23" s="17"/>
    </row>
    <row r="24" spans="3:15" ht="15">
      <c r="C24" s="15"/>
      <c r="N24" s="17"/>
      <c r="O24" s="17"/>
    </row>
    <row r="25" spans="1:16" ht="15">
      <c r="A25" s="21" t="s">
        <v>10</v>
      </c>
      <c r="C25" s="15"/>
      <c r="E25" s="18"/>
      <c r="G25">
        <v>3</v>
      </c>
      <c r="H25" s="3">
        <v>96034.35</v>
      </c>
      <c r="J25" s="3">
        <v>36765.65</v>
      </c>
      <c r="L25" s="36">
        <v>235600</v>
      </c>
      <c r="M25" s="3">
        <f>L25-H25</f>
        <v>139565.65</v>
      </c>
      <c r="N25" s="17"/>
      <c r="O25" s="17"/>
      <c r="P25" s="18"/>
    </row>
    <row r="26" spans="3:15" ht="7.5" customHeight="1">
      <c r="C26" s="15"/>
      <c r="N26" s="17"/>
      <c r="O26" s="17"/>
    </row>
    <row r="27" spans="1:16" ht="15">
      <c r="A27" s="8" t="s">
        <v>26</v>
      </c>
      <c r="C27" s="13">
        <v>2212522</v>
      </c>
      <c r="E27" s="13"/>
      <c r="H27" s="3"/>
      <c r="L27" s="8"/>
      <c r="N27" s="16"/>
      <c r="O27" s="17"/>
      <c r="P27" s="13"/>
    </row>
    <row r="28" spans="1:16" ht="15">
      <c r="A28" s="8" t="s">
        <v>27</v>
      </c>
      <c r="C28" s="13">
        <v>235220</v>
      </c>
      <c r="E28" s="13"/>
      <c r="L28" s="8"/>
      <c r="N28" s="16"/>
      <c r="O28" s="17"/>
      <c r="P28" s="13"/>
    </row>
    <row r="29" spans="1:16" ht="15">
      <c r="A29" s="8" t="s">
        <v>13</v>
      </c>
      <c r="C29" s="13">
        <v>880717.32</v>
      </c>
      <c r="E29" s="13"/>
      <c r="H29" s="3"/>
      <c r="J29" s="3"/>
      <c r="L29" s="8"/>
      <c r="N29" s="16"/>
      <c r="O29" s="17"/>
      <c r="P29" s="13"/>
    </row>
    <row r="30" spans="1:15" ht="15">
      <c r="A30" s="8" t="s">
        <v>29</v>
      </c>
      <c r="C30" s="13">
        <v>264100</v>
      </c>
      <c r="L30" s="8"/>
      <c r="N30" s="16"/>
      <c r="O30" s="17"/>
    </row>
    <row r="31" spans="1:15" ht="15">
      <c r="A31" s="8" t="s">
        <v>31</v>
      </c>
      <c r="C31" s="13">
        <v>0</v>
      </c>
      <c r="L31" s="8"/>
      <c r="N31" s="16"/>
      <c r="O31" s="17"/>
    </row>
    <row r="32" spans="1:15" ht="15">
      <c r="A32" s="8" t="s">
        <v>37</v>
      </c>
      <c r="C32" s="13">
        <v>75000</v>
      </c>
      <c r="D32" t="s">
        <v>38</v>
      </c>
      <c r="L32" s="8"/>
      <c r="N32" s="16"/>
      <c r="O32" s="17"/>
    </row>
    <row r="33" spans="1:15" ht="15" customHeight="1">
      <c r="A33" s="8" t="s">
        <v>9</v>
      </c>
      <c r="C33" s="24">
        <v>500000</v>
      </c>
      <c r="L33" s="8"/>
      <c r="N33" s="16"/>
      <c r="O33" s="17"/>
    </row>
    <row r="34" spans="1:16" ht="15" customHeight="1">
      <c r="A34" s="8"/>
      <c r="C34" s="15"/>
      <c r="E34" s="3"/>
      <c r="L34" s="8"/>
      <c r="N34" s="17"/>
      <c r="O34" s="17"/>
      <c r="P34" s="3"/>
    </row>
    <row r="35" spans="1:15" ht="15" customHeight="1">
      <c r="A35" s="22" t="s">
        <v>12</v>
      </c>
      <c r="C35" s="15"/>
      <c r="L35" s="22"/>
      <c r="N35" s="17"/>
      <c r="O35" s="17"/>
    </row>
    <row r="36" spans="1:14" ht="7.5" customHeight="1">
      <c r="A36" s="22"/>
      <c r="C36" s="15"/>
      <c r="L36" s="22"/>
      <c r="N36" s="15"/>
    </row>
    <row r="37" spans="1:14" ht="15" customHeight="1">
      <c r="A37" t="s">
        <v>7</v>
      </c>
      <c r="C37" s="13">
        <v>960800</v>
      </c>
      <c r="E37" s="15"/>
      <c r="N37" s="13"/>
    </row>
    <row r="38" spans="1:14" ht="15" customHeight="1">
      <c r="A38" t="s">
        <v>30</v>
      </c>
      <c r="C38" s="13">
        <v>10100</v>
      </c>
      <c r="D38" s="3"/>
      <c r="N38" s="13"/>
    </row>
    <row r="39" spans="1:14" ht="7.5" customHeight="1">
      <c r="A39" s="22"/>
      <c r="C39" s="15"/>
      <c r="L39" s="22"/>
      <c r="N39" s="15"/>
    </row>
    <row r="40" spans="1:14" ht="7.5" customHeight="1">
      <c r="A40" s="8"/>
      <c r="C40" s="13"/>
      <c r="F40" s="3"/>
      <c r="J40" s="3"/>
      <c r="L40" s="8"/>
      <c r="N40" s="13"/>
    </row>
    <row r="41" spans="1:14" ht="9.75" customHeight="1">
      <c r="A41" s="8"/>
      <c r="C41" s="15"/>
      <c r="J41" s="3"/>
      <c r="K41" s="3"/>
      <c r="L41" s="8"/>
      <c r="N41" s="15"/>
    </row>
    <row r="42" spans="1:14" ht="15.75">
      <c r="A42" s="10" t="s">
        <v>23</v>
      </c>
      <c r="B42" s="11"/>
      <c r="C42" s="19">
        <f>C7-C13-C14-C15-C17-C19-C20-C23+C27+C28+C29-C37-C38+C30+C33+C31-C21+C32</f>
        <v>-2046613.5299999998</v>
      </c>
      <c r="K42" s="3"/>
      <c r="L42" s="10"/>
      <c r="M42" s="11"/>
      <c r="N42" s="19"/>
    </row>
    <row r="43" spans="1:14" ht="15.75">
      <c r="A43" s="31"/>
      <c r="B43" s="11"/>
      <c r="C43" s="19"/>
      <c r="I43" s="4"/>
      <c r="K43" s="3"/>
      <c r="L43" s="31"/>
      <c r="M43" s="11"/>
      <c r="N43" s="19"/>
    </row>
    <row r="44" spans="1:14" ht="6.75" customHeight="1">
      <c r="A44" s="8"/>
      <c r="C44" s="15"/>
      <c r="I44" s="1"/>
      <c r="L44" s="8"/>
      <c r="N44" s="33"/>
    </row>
    <row r="45" spans="1:15" ht="15">
      <c r="A45" s="8" t="s">
        <v>22</v>
      </c>
      <c r="C45" s="20">
        <v>-2246700</v>
      </c>
      <c r="D45" s="6"/>
      <c r="E45" s="35"/>
      <c r="G45" s="3"/>
      <c r="J45" s="3"/>
      <c r="L45" s="8"/>
      <c r="N45" s="20"/>
      <c r="O45" s="6"/>
    </row>
    <row r="46" spans="1:15" ht="8.25" customHeight="1">
      <c r="A46" s="8"/>
      <c r="C46" s="15"/>
      <c r="D46" s="6"/>
      <c r="G46" s="3"/>
      <c r="H46" s="3"/>
      <c r="I46" s="3"/>
      <c r="L46" s="8"/>
      <c r="N46" s="15"/>
      <c r="O46" s="6"/>
    </row>
    <row r="47" spans="1:15" ht="15">
      <c r="A47" s="8" t="s">
        <v>8</v>
      </c>
      <c r="C47" s="13">
        <f>C42-C45</f>
        <v>200086.4700000002</v>
      </c>
      <c r="D47" s="6"/>
      <c r="G47" s="3"/>
      <c r="H47" s="3"/>
      <c r="L47" s="8"/>
      <c r="N47" s="13"/>
      <c r="O47" s="6"/>
    </row>
    <row r="48" spans="3:8" ht="12.75" customHeight="1">
      <c r="C48" s="16"/>
      <c r="D48" s="7"/>
      <c r="G48" s="3"/>
      <c r="H48" s="3"/>
    </row>
    <row r="49" spans="3:7" ht="15">
      <c r="C49" s="17"/>
      <c r="D49" s="6"/>
      <c r="G49" s="3"/>
    </row>
    <row r="50" spans="1:8" ht="15">
      <c r="A50" s="25" t="s">
        <v>14</v>
      </c>
      <c r="B50" s="25" t="s">
        <v>15</v>
      </c>
      <c r="C50" s="25" t="s">
        <v>16</v>
      </c>
      <c r="G50" s="3"/>
      <c r="H50" s="3"/>
    </row>
    <row r="51" spans="4:9" ht="15">
      <c r="D51" s="3"/>
      <c r="H51" s="3"/>
      <c r="I51" s="12"/>
    </row>
    <row r="52" spans="1:9" ht="15">
      <c r="A52" s="3">
        <v>21022100</v>
      </c>
      <c r="B52" s="3">
        <f>C5+SUM(C27:C33)</f>
        <v>21052527.96</v>
      </c>
      <c r="C52" s="3">
        <f>B52-A52</f>
        <v>30427.960000000894</v>
      </c>
      <c r="D52" s="3"/>
      <c r="G52" s="6"/>
      <c r="H52" s="9"/>
      <c r="I52" s="6"/>
    </row>
    <row r="53" spans="1:10" ht="15">
      <c r="A53" s="3">
        <v>23268800</v>
      </c>
      <c r="B53" s="3">
        <f>C6+SUM(C13:C23)+SUM(C37:C39)</f>
        <v>23099141.490000002</v>
      </c>
      <c r="C53" s="3">
        <f>B53-A53</f>
        <v>-169658.5099999979</v>
      </c>
      <c r="G53" s="9"/>
      <c r="H53" s="6"/>
      <c r="I53" s="6"/>
      <c r="J53" s="3"/>
    </row>
    <row r="54" spans="2:10" ht="15">
      <c r="B54" s="3"/>
      <c r="C54" s="4"/>
      <c r="G54" s="9"/>
      <c r="H54" s="9"/>
      <c r="I54" s="9"/>
      <c r="J54" s="3"/>
    </row>
    <row r="55" spans="1:9" ht="15">
      <c r="A55" s="3">
        <f>A52-A53</f>
        <v>-2246700</v>
      </c>
      <c r="B55" s="3">
        <f>B52-B53</f>
        <v>-2046613.5300000012</v>
      </c>
      <c r="C55" s="3">
        <f>C52-C53</f>
        <v>200086.4699999988</v>
      </c>
      <c r="G55" s="6"/>
      <c r="H55" s="6"/>
      <c r="I55" s="6"/>
    </row>
    <row r="56" spans="3:9" ht="15">
      <c r="C56" s="6"/>
      <c r="D56" s="3"/>
      <c r="G56" s="9"/>
      <c r="H56" s="9"/>
      <c r="I56" s="9"/>
    </row>
    <row r="57" spans="7:10" ht="15">
      <c r="G57" s="9"/>
      <c r="H57" s="6"/>
      <c r="I57" s="6"/>
      <c r="J57" s="3"/>
    </row>
    <row r="58" spans="7:11" ht="15">
      <c r="G58" s="9"/>
      <c r="H58" s="6"/>
      <c r="I58" s="9"/>
      <c r="K58" s="3"/>
    </row>
    <row r="59" spans="7:9" ht="15">
      <c r="G59" s="9"/>
      <c r="H59" s="6"/>
      <c r="I59" s="6"/>
    </row>
    <row r="60" spans="7:9" ht="15">
      <c r="G60" s="9"/>
      <c r="H60" s="6"/>
      <c r="I60" s="6"/>
    </row>
    <row r="61" spans="7:11" ht="15">
      <c r="G61" s="9"/>
      <c r="H61" s="6"/>
      <c r="I61" s="9"/>
      <c r="K61" s="3"/>
    </row>
    <row r="65" ht="6.75" customHeight="1"/>
    <row r="67" ht="15">
      <c r="A67" s="8"/>
    </row>
    <row r="68" ht="15">
      <c r="A68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45">
      <selection activeCell="G61" sqref="G61"/>
    </sheetView>
  </sheetViews>
  <sheetFormatPr defaultColWidth="11.421875" defaultRowHeight="15"/>
  <cols>
    <col min="1" max="1" width="20.7109375" style="0" customWidth="1"/>
    <col min="2" max="2" width="24.00390625" style="0" customWidth="1"/>
    <col min="3" max="3" width="15.8515625" style="0" customWidth="1"/>
    <col min="4" max="4" width="10.28125" style="0" customWidth="1"/>
    <col min="5" max="5" width="13.28125" style="0" bestFit="1" customWidth="1"/>
    <col min="6" max="6" width="14.8515625" style="0" customWidth="1"/>
    <col min="7" max="7" width="14.00390625" style="0" bestFit="1" customWidth="1"/>
    <col min="8" max="8" width="14.8515625" style="0" bestFit="1" customWidth="1"/>
    <col min="9" max="9" width="16.57421875" style="0" bestFit="1" customWidth="1"/>
    <col min="10" max="10" width="13.8515625" style="0" customWidth="1"/>
    <col min="12" max="12" width="11.7109375" style="0" bestFit="1" customWidth="1"/>
    <col min="13" max="13" width="27.7109375" style="0" customWidth="1"/>
    <col min="14" max="14" width="12.7109375" style="0" bestFit="1" customWidth="1"/>
    <col min="15" max="15" width="17.28125" style="0" customWidth="1"/>
    <col min="16" max="16" width="12.57421875" style="0" bestFit="1" customWidth="1"/>
  </cols>
  <sheetData>
    <row r="1" spans="1:16" ht="18.75">
      <c r="A1" s="2" t="s">
        <v>17</v>
      </c>
      <c r="E1" s="5">
        <v>41949</v>
      </c>
      <c r="G1" s="5"/>
      <c r="L1" s="2"/>
      <c r="P1" s="5"/>
    </row>
    <row r="2" ht="6.75" customHeight="1"/>
    <row r="3" spans="1:12" ht="15">
      <c r="A3" s="1" t="s">
        <v>1</v>
      </c>
      <c r="L3" s="1"/>
    </row>
    <row r="4" spans="1:12" ht="6.75" customHeight="1">
      <c r="A4" s="1"/>
      <c r="L4" s="1"/>
    </row>
    <row r="5" spans="1:16" ht="15">
      <c r="A5" t="s">
        <v>0</v>
      </c>
      <c r="C5" s="3">
        <v>19069674.63</v>
      </c>
      <c r="E5" s="28"/>
      <c r="F5" s="3"/>
      <c r="G5" s="3"/>
      <c r="N5" s="3"/>
      <c r="P5" s="28"/>
    </row>
    <row r="6" spans="1:16" ht="15">
      <c r="A6" t="s">
        <v>2</v>
      </c>
      <c r="C6" s="13">
        <v>18475482.1</v>
      </c>
      <c r="E6" s="29"/>
      <c r="F6" s="3"/>
      <c r="G6" s="3"/>
      <c r="I6" s="3"/>
      <c r="N6" s="16"/>
      <c r="O6" s="17"/>
      <c r="P6" s="29"/>
    </row>
    <row r="7" spans="1:16" ht="19.5" customHeight="1" thickBot="1">
      <c r="A7" t="s">
        <v>39</v>
      </c>
      <c r="C7" s="14">
        <f>C5-C6</f>
        <v>594192.5299999975</v>
      </c>
      <c r="E7" s="30"/>
      <c r="H7" s="3"/>
      <c r="N7" s="27"/>
      <c r="O7" s="17"/>
      <c r="P7" s="30"/>
    </row>
    <row r="8" spans="8:15" ht="4.5" customHeight="1">
      <c r="H8" s="3"/>
      <c r="N8" s="17"/>
      <c r="O8" s="17"/>
    </row>
    <row r="9" spans="14:15" ht="15">
      <c r="N9" s="17"/>
      <c r="O9" s="17"/>
    </row>
    <row r="10" spans="1:16" ht="15">
      <c r="A10" s="21" t="s">
        <v>11</v>
      </c>
      <c r="E10" s="18"/>
      <c r="I10" s="3"/>
      <c r="L10" s="21"/>
      <c r="N10" s="17"/>
      <c r="O10" s="17"/>
      <c r="P10" s="18"/>
    </row>
    <row r="11" spans="14:15" ht="7.5" customHeight="1">
      <c r="N11" s="17"/>
      <c r="O11" s="17"/>
    </row>
    <row r="12" spans="1:15" ht="15">
      <c r="A12" t="s">
        <v>19</v>
      </c>
      <c r="I12" s="3"/>
      <c r="N12" s="17"/>
      <c r="O12" s="17"/>
    </row>
    <row r="13" spans="1:16" ht="15">
      <c r="A13" t="s">
        <v>3</v>
      </c>
      <c r="C13" s="26">
        <v>951501.77</v>
      </c>
      <c r="E13" s="13"/>
      <c r="G13" s="3"/>
      <c r="N13" s="16"/>
      <c r="O13" s="17"/>
      <c r="P13" s="13"/>
    </row>
    <row r="14" spans="1:16" ht="15">
      <c r="A14" t="s">
        <v>4</v>
      </c>
      <c r="C14" s="26">
        <v>29230.11</v>
      </c>
      <c r="E14" s="13"/>
      <c r="G14" s="3"/>
      <c r="H14" s="18"/>
      <c r="I14" s="3"/>
      <c r="K14" s="3"/>
      <c r="N14" s="16"/>
      <c r="O14" s="17"/>
      <c r="P14" s="13"/>
    </row>
    <row r="15" spans="1:16" ht="15">
      <c r="A15" t="s">
        <v>5</v>
      </c>
      <c r="C15" s="26">
        <v>138755.95</v>
      </c>
      <c r="E15" s="13"/>
      <c r="G15" s="3"/>
      <c r="H15" s="32"/>
      <c r="I15" s="3"/>
      <c r="N15" s="16"/>
      <c r="O15" s="17"/>
      <c r="P15" s="13"/>
    </row>
    <row r="16" spans="3:15" ht="15">
      <c r="C16" s="15"/>
      <c r="H16" s="32"/>
      <c r="I16" s="3"/>
      <c r="N16" s="17"/>
      <c r="O16" s="17"/>
    </row>
    <row r="17" spans="1:15" ht="15">
      <c r="A17" t="s">
        <v>20</v>
      </c>
      <c r="C17" s="13">
        <v>531538.22</v>
      </c>
      <c r="F17" s="3"/>
      <c r="H17" s="32"/>
      <c r="I17" s="3"/>
      <c r="K17" s="3"/>
      <c r="N17" s="16"/>
      <c r="O17" s="17"/>
    </row>
    <row r="18" spans="3:15" ht="15">
      <c r="C18" s="15"/>
      <c r="E18" s="3"/>
      <c r="F18" s="3"/>
      <c r="H18" s="32"/>
      <c r="I18" s="3"/>
      <c r="N18" s="17"/>
      <c r="O18" s="17"/>
    </row>
    <row r="19" spans="1:16" ht="15">
      <c r="A19" t="s">
        <v>21</v>
      </c>
      <c r="C19" s="13">
        <v>365148.11</v>
      </c>
      <c r="E19" s="13"/>
      <c r="F19" s="34"/>
      <c r="G19" s="3"/>
      <c r="I19" s="3"/>
      <c r="N19" s="16"/>
      <c r="O19" s="17"/>
      <c r="P19" s="13"/>
    </row>
    <row r="20" spans="1:15" ht="15">
      <c r="A20" t="s">
        <v>24</v>
      </c>
      <c r="C20" s="13">
        <v>200000</v>
      </c>
      <c r="D20" t="s">
        <v>41</v>
      </c>
      <c r="E20" s="3"/>
      <c r="F20" s="3"/>
      <c r="G20" s="3"/>
      <c r="H20" s="3"/>
      <c r="N20" s="16"/>
      <c r="O20" s="17"/>
    </row>
    <row r="21" spans="1:15" ht="15">
      <c r="A21" t="s">
        <v>32</v>
      </c>
      <c r="C21" s="13">
        <v>137000</v>
      </c>
      <c r="F21" s="3"/>
      <c r="G21" s="3"/>
      <c r="H21" s="3"/>
      <c r="J21" s="3"/>
      <c r="L21" s="3"/>
      <c r="M21" s="35"/>
      <c r="N21" s="16"/>
      <c r="O21" s="17"/>
    </row>
    <row r="22" spans="3:15" ht="9" customHeight="1">
      <c r="C22" s="13"/>
      <c r="F22" s="3"/>
      <c r="N22" s="16"/>
      <c r="O22" s="17"/>
    </row>
    <row r="23" spans="1:15" ht="15">
      <c r="A23" t="s">
        <v>6</v>
      </c>
      <c r="C23" s="23">
        <v>1000000</v>
      </c>
      <c r="F23" s="3"/>
      <c r="H23" s="3"/>
      <c r="J23" s="3"/>
      <c r="L23" s="35"/>
      <c r="M23" s="3"/>
      <c r="N23" s="16"/>
      <c r="O23" s="17"/>
    </row>
    <row r="24" spans="1:15" ht="15">
      <c r="A24" t="s">
        <v>45</v>
      </c>
      <c r="C24" s="16"/>
      <c r="F24" s="3"/>
      <c r="H24" s="3"/>
      <c r="J24" s="3"/>
      <c r="L24" s="35"/>
      <c r="M24" s="3"/>
      <c r="N24" s="16"/>
      <c r="O24" s="17"/>
    </row>
    <row r="25" spans="3:15" ht="15">
      <c r="C25" s="15"/>
      <c r="N25" s="17"/>
      <c r="O25" s="17"/>
    </row>
    <row r="26" spans="1:16" ht="15">
      <c r="A26" s="21" t="s">
        <v>10</v>
      </c>
      <c r="C26" s="15"/>
      <c r="E26" s="18"/>
      <c r="F26" s="3"/>
      <c r="H26" s="3"/>
      <c r="J26" s="3"/>
      <c r="L26" s="36"/>
      <c r="M26" s="3"/>
      <c r="N26" s="17"/>
      <c r="O26" s="17"/>
      <c r="P26" s="18"/>
    </row>
    <row r="27" spans="3:15" ht="7.5" customHeight="1">
      <c r="C27" s="15"/>
      <c r="N27" s="17"/>
      <c r="O27" s="17"/>
    </row>
    <row r="28" spans="1:16" ht="15">
      <c r="A28" s="8" t="s">
        <v>42</v>
      </c>
      <c r="C28" s="13">
        <v>1077333</v>
      </c>
      <c r="E28" s="13"/>
      <c r="H28" s="3"/>
      <c r="L28" s="8"/>
      <c r="N28" s="16"/>
      <c r="O28" s="17"/>
      <c r="P28" s="13"/>
    </row>
    <row r="29" spans="1:16" ht="15">
      <c r="A29" s="8" t="s">
        <v>43</v>
      </c>
      <c r="C29" s="13">
        <v>114453</v>
      </c>
      <c r="E29" s="13"/>
      <c r="L29" s="8"/>
      <c r="N29" s="16"/>
      <c r="O29" s="17"/>
      <c r="P29" s="13"/>
    </row>
    <row r="30" spans="1:15" ht="15">
      <c r="A30" s="8" t="s">
        <v>29</v>
      </c>
      <c r="C30" s="13">
        <v>264100</v>
      </c>
      <c r="G30" s="3"/>
      <c r="L30" s="8"/>
      <c r="N30" s="16"/>
      <c r="O30" s="17"/>
    </row>
    <row r="31" spans="1:15" ht="15">
      <c r="A31" s="8" t="s">
        <v>31</v>
      </c>
      <c r="C31" s="13">
        <v>0</v>
      </c>
      <c r="G31" s="3"/>
      <c r="I31" s="3"/>
      <c r="L31" s="8"/>
      <c r="N31" s="16"/>
      <c r="O31" s="17"/>
    </row>
    <row r="32" spans="1:15" ht="15">
      <c r="A32" s="8" t="s">
        <v>37</v>
      </c>
      <c r="C32" s="13">
        <v>75000</v>
      </c>
      <c r="D32" t="s">
        <v>38</v>
      </c>
      <c r="G32" s="3"/>
      <c r="L32" s="8"/>
      <c r="N32" s="16"/>
      <c r="O32" s="17"/>
    </row>
    <row r="33" spans="1:15" ht="15">
      <c r="A33" s="8" t="s">
        <v>40</v>
      </c>
      <c r="C33" s="13">
        <v>120000</v>
      </c>
      <c r="F33" s="3"/>
      <c r="G33" s="3"/>
      <c r="H33" s="3"/>
      <c r="I33" s="3"/>
      <c r="L33" s="8"/>
      <c r="N33" s="16"/>
      <c r="O33" s="17"/>
    </row>
    <row r="34" spans="1:15" ht="15" customHeight="1">
      <c r="A34" s="8" t="s">
        <v>9</v>
      </c>
      <c r="C34" s="24">
        <v>300000</v>
      </c>
      <c r="G34" s="3"/>
      <c r="L34" s="8"/>
      <c r="N34" s="16"/>
      <c r="O34" s="17"/>
    </row>
    <row r="35" spans="1:15" ht="15" customHeight="1">
      <c r="A35" s="8" t="s">
        <v>44</v>
      </c>
      <c r="C35" s="13"/>
      <c r="G35" s="3"/>
      <c r="L35" s="8"/>
      <c r="N35" s="16"/>
      <c r="O35" s="17"/>
    </row>
    <row r="36" spans="1:15" ht="15" customHeight="1">
      <c r="A36" s="8" t="s">
        <v>46</v>
      </c>
      <c r="C36" s="13"/>
      <c r="G36" s="3"/>
      <c r="L36" s="8"/>
      <c r="N36" s="16"/>
      <c r="O36" s="17"/>
    </row>
    <row r="37" spans="1:16" ht="15" customHeight="1">
      <c r="A37" s="8"/>
      <c r="C37" s="15"/>
      <c r="E37" s="3"/>
      <c r="L37" s="8"/>
      <c r="N37" s="17"/>
      <c r="O37" s="17"/>
      <c r="P37" s="3"/>
    </row>
    <row r="38" spans="1:15" ht="15" customHeight="1">
      <c r="A38" s="22" t="s">
        <v>12</v>
      </c>
      <c r="C38" s="15"/>
      <c r="L38" s="22"/>
      <c r="N38" s="17"/>
      <c r="O38" s="17"/>
    </row>
    <row r="39" spans="1:14" ht="7.5" customHeight="1">
      <c r="A39" s="22"/>
      <c r="C39" s="15"/>
      <c r="L39" s="22"/>
      <c r="N39" s="15"/>
    </row>
    <row r="40" spans="1:14" ht="15" customHeight="1">
      <c r="A40" t="s">
        <v>7</v>
      </c>
      <c r="C40" s="13">
        <v>960800</v>
      </c>
      <c r="E40" s="15"/>
      <c r="F40" s="3"/>
      <c r="N40" s="13"/>
    </row>
    <row r="41" spans="1:14" ht="15" customHeight="1">
      <c r="A41" t="s">
        <v>30</v>
      </c>
      <c r="C41" s="13">
        <v>10100</v>
      </c>
      <c r="D41" s="3"/>
      <c r="N41" s="13"/>
    </row>
    <row r="42" spans="1:14" ht="7.5" customHeight="1">
      <c r="A42" s="22"/>
      <c r="C42" s="15"/>
      <c r="L42" s="22"/>
      <c r="N42" s="15"/>
    </row>
    <row r="43" spans="1:14" ht="7.5" customHeight="1">
      <c r="A43" s="8"/>
      <c r="C43" s="13"/>
      <c r="F43" s="3"/>
      <c r="J43" s="3"/>
      <c r="L43" s="8"/>
      <c r="N43" s="13"/>
    </row>
    <row r="44" spans="1:14" ht="9.75" customHeight="1">
      <c r="A44" s="8"/>
      <c r="C44" s="15"/>
      <c r="J44" s="3"/>
      <c r="K44" s="3"/>
      <c r="L44" s="8"/>
      <c r="N44" s="15"/>
    </row>
    <row r="45" spans="1:14" ht="15.75">
      <c r="A45" s="10" t="s">
        <v>23</v>
      </c>
      <c r="B45" s="11"/>
      <c r="C45" s="19">
        <f>C7-C13-C14-C15-C17-C19-C20-C23+C28+C29-C40-C41+C30+C34+C31-C21+C32+C33</f>
        <v>-1778995.6300000027</v>
      </c>
      <c r="K45" s="3"/>
      <c r="L45" s="10"/>
      <c r="M45" s="11"/>
      <c r="N45" s="19"/>
    </row>
    <row r="46" spans="1:14" ht="15.75">
      <c r="A46" s="31"/>
      <c r="B46" s="11"/>
      <c r="C46" s="19"/>
      <c r="I46" s="4"/>
      <c r="K46" s="3"/>
      <c r="L46" s="31"/>
      <c r="M46" s="11"/>
      <c r="N46" s="19"/>
    </row>
    <row r="47" spans="1:14" ht="6.75" customHeight="1">
      <c r="A47" s="8"/>
      <c r="C47" s="15"/>
      <c r="I47" s="1"/>
      <c r="L47" s="8"/>
      <c r="N47" s="33"/>
    </row>
    <row r="48" spans="1:15" ht="15">
      <c r="A48" s="8" t="s">
        <v>22</v>
      </c>
      <c r="C48" s="20">
        <v>-2246700</v>
      </c>
      <c r="D48" s="6"/>
      <c r="E48" s="35"/>
      <c r="G48" s="3"/>
      <c r="J48" s="3"/>
      <c r="L48" s="8"/>
      <c r="N48" s="20"/>
      <c r="O48" s="6"/>
    </row>
    <row r="49" spans="1:15" ht="8.25" customHeight="1">
      <c r="A49" s="8"/>
      <c r="C49" s="15"/>
      <c r="D49" s="6"/>
      <c r="G49" s="3"/>
      <c r="H49" s="3"/>
      <c r="I49" s="3"/>
      <c r="L49" s="8"/>
      <c r="N49" s="15"/>
      <c r="O49" s="6"/>
    </row>
    <row r="50" spans="1:15" ht="15">
      <c r="A50" s="8" t="s">
        <v>8</v>
      </c>
      <c r="C50" s="13">
        <f>C45-C48</f>
        <v>467704.3699999973</v>
      </c>
      <c r="D50" s="6"/>
      <c r="G50" s="3"/>
      <c r="H50" s="3"/>
      <c r="L50" s="8"/>
      <c r="N50" s="13"/>
      <c r="O50" s="6"/>
    </row>
    <row r="51" spans="3:7" ht="15">
      <c r="C51" s="17"/>
      <c r="D51" s="6"/>
      <c r="G51" s="3"/>
    </row>
    <row r="52" spans="1:8" ht="15">
      <c r="A52" s="38" t="s">
        <v>14</v>
      </c>
      <c r="B52" s="38" t="s">
        <v>15</v>
      </c>
      <c r="C52" s="38" t="s">
        <v>16</v>
      </c>
      <c r="G52" s="3"/>
      <c r="H52" s="3"/>
    </row>
    <row r="53" spans="4:9" ht="4.5" customHeight="1">
      <c r="D53" s="3"/>
      <c r="H53" s="3"/>
      <c r="I53" s="12"/>
    </row>
    <row r="54" spans="1:9" ht="15">
      <c r="A54" s="3">
        <v>21022100</v>
      </c>
      <c r="B54" s="3">
        <f>C5+SUM(C28:C34)</f>
        <v>21020560.63</v>
      </c>
      <c r="C54" s="3">
        <f>B54-A54</f>
        <v>-1539.370000001043</v>
      </c>
      <c r="D54" s="3"/>
      <c r="G54" s="6"/>
      <c r="H54" s="9"/>
      <c r="I54" s="6"/>
    </row>
    <row r="55" spans="1:10" ht="15">
      <c r="A55" s="3">
        <v>23268800</v>
      </c>
      <c r="B55" s="3">
        <f>C6+SUM(C13:C23)+SUM(C40:C42)</f>
        <v>22799556.26</v>
      </c>
      <c r="C55" s="3">
        <f>B55-A55</f>
        <v>-469243.73999999836</v>
      </c>
      <c r="G55" s="9"/>
      <c r="H55" s="6"/>
      <c r="I55" s="6"/>
      <c r="J55" s="3"/>
    </row>
    <row r="56" spans="2:10" ht="3" customHeight="1">
      <c r="B56" s="3"/>
      <c r="C56" s="4"/>
      <c r="G56" s="9"/>
      <c r="H56" s="9"/>
      <c r="I56" s="9"/>
      <c r="J56" s="3"/>
    </row>
    <row r="57" spans="1:9" ht="15">
      <c r="A57" s="37">
        <f>A54-A55</f>
        <v>-2246700</v>
      </c>
      <c r="B57" s="37">
        <f>B54-B55</f>
        <v>-1778995.6300000027</v>
      </c>
      <c r="C57" s="37">
        <f>C54-C55</f>
        <v>467704.3699999973</v>
      </c>
      <c r="G57" s="6"/>
      <c r="H57" s="6"/>
      <c r="I57" s="6"/>
    </row>
    <row r="58" spans="3:9" ht="15">
      <c r="C58" s="6"/>
      <c r="D58" s="3"/>
      <c r="G58" s="9"/>
      <c r="H58" s="9"/>
      <c r="I58" s="9"/>
    </row>
    <row r="59" spans="7:10" ht="15">
      <c r="G59" s="9"/>
      <c r="H59" s="6"/>
      <c r="I59" s="6"/>
      <c r="J59" s="3"/>
    </row>
    <row r="60" spans="7:11" ht="15">
      <c r="G60" s="9"/>
      <c r="H60" s="6"/>
      <c r="I60" s="9"/>
      <c r="K60" s="3"/>
    </row>
    <row r="61" spans="7:9" ht="15">
      <c r="G61" s="9"/>
      <c r="H61" s="6"/>
      <c r="I61" s="6"/>
    </row>
    <row r="62" spans="7:9" ht="15">
      <c r="G62" s="9"/>
      <c r="H62" s="6"/>
      <c r="I62" s="6"/>
    </row>
    <row r="63" spans="7:11" ht="15">
      <c r="G63" s="9"/>
      <c r="H63" s="6"/>
      <c r="I63" s="9"/>
      <c r="K63" s="3"/>
    </row>
    <row r="67" ht="6.75" customHeight="1"/>
    <row r="69" ht="15">
      <c r="A69" s="8"/>
    </row>
    <row r="70" ht="15">
      <c r="A70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Koop</dc:creator>
  <cp:keywords/>
  <dc:description/>
  <cp:lastModifiedBy>Werner</cp:lastModifiedBy>
  <cp:lastPrinted>2014-11-06T06:51:46Z</cp:lastPrinted>
  <dcterms:created xsi:type="dcterms:W3CDTF">2013-11-01T07:35:10Z</dcterms:created>
  <dcterms:modified xsi:type="dcterms:W3CDTF">2014-11-06T07:30:38Z</dcterms:modified>
  <cp:category/>
  <cp:version/>
  <cp:contentType/>
  <cp:contentStatus/>
</cp:coreProperties>
</file>