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ohne Zinserhöhung" sheetId="1" r:id="rId1"/>
    <sheet name="mit Zinserhöhung " sheetId="2" r:id="rId2"/>
  </sheets>
  <definedNames/>
  <calcPr fullCalcOnLoad="1"/>
</workbook>
</file>

<file path=xl/sharedStrings.xml><?xml version="1.0" encoding="utf-8"?>
<sst xmlns="http://schemas.openxmlformats.org/spreadsheetml/2006/main" count="62" uniqueCount="23">
  <si>
    <t>Zinssatz</t>
  </si>
  <si>
    <t>Tilgungsbetrag</t>
  </si>
  <si>
    <t xml:space="preserve">Tag </t>
  </si>
  <si>
    <t>Zinsen</t>
  </si>
  <si>
    <t>Tilgung</t>
  </si>
  <si>
    <t>Restschuld</t>
  </si>
  <si>
    <t xml:space="preserve"> </t>
  </si>
  <si>
    <t>Zinsvergleichsrechnung</t>
  </si>
  <si>
    <t>(3 KfW-Alternativen)</t>
  </si>
  <si>
    <t>Variante 1:</t>
  </si>
  <si>
    <t>Variante 2:</t>
  </si>
  <si>
    <t>Variante 3:</t>
  </si>
  <si>
    <t>2 Jahre keine Tilgung</t>
  </si>
  <si>
    <t xml:space="preserve">10 Jahre Laufzeit und Zinsbindung, </t>
  </si>
  <si>
    <t>5 Jahre keine Tilgung</t>
  </si>
  <si>
    <t>3 Jahre keine Tilgung</t>
  </si>
  <si>
    <t xml:space="preserve">20 Jahre Laufzeit, 10 Jahre Zinsbindung, </t>
  </si>
  <si>
    <t xml:space="preserve">30 Jahre Laufzeit, 10 Jahre Zinsbindung,  </t>
  </si>
  <si>
    <t>Darlehensbetrag:</t>
  </si>
  <si>
    <t>Blatt 1</t>
  </si>
  <si>
    <t>Blatt 2</t>
  </si>
  <si>
    <t>Blatt 3</t>
  </si>
  <si>
    <t>Blatt 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</si>
</sst>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10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/>
    </xf>
    <xf numFmtId="172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0" fillId="0" borderId="0" xfId="0" applyNumberFormat="1" applyFont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12.00390625" style="0" customWidth="1"/>
    <col min="2" max="2" width="13.28125" style="0" customWidth="1"/>
    <col min="3" max="3" width="13.00390625" style="0" customWidth="1"/>
    <col min="4" max="4" width="14.57421875" style="0" customWidth="1"/>
    <col min="5" max="5" width="13.8515625" style="0" customWidth="1"/>
    <col min="6" max="6" width="13.421875" style="0" customWidth="1"/>
    <col min="7" max="7" width="13.140625" style="0" customWidth="1"/>
    <col min="8" max="8" width="13.421875" style="0" customWidth="1"/>
    <col min="9" max="9" width="15.140625" style="0" customWidth="1"/>
    <col min="10" max="10" width="14.00390625" style="0" customWidth="1"/>
  </cols>
  <sheetData>
    <row r="1" spans="1:12" ht="15.75">
      <c r="A1" s="3" t="s">
        <v>7</v>
      </c>
      <c r="D1" s="5" t="s">
        <v>8</v>
      </c>
      <c r="F1" s="28" t="s">
        <v>19</v>
      </c>
      <c r="L1" t="s">
        <v>20</v>
      </c>
    </row>
    <row r="2" ht="5.25" customHeight="1">
      <c r="A2" s="3"/>
    </row>
    <row r="3" spans="1:10" ht="12.75">
      <c r="A3" s="6" t="s">
        <v>18</v>
      </c>
      <c r="B3" s="6"/>
      <c r="C3" s="7">
        <v>1339500</v>
      </c>
      <c r="D3" s="6"/>
      <c r="E3" s="6"/>
      <c r="F3" s="6"/>
      <c r="G3" s="6"/>
      <c r="H3" s="6"/>
      <c r="I3" s="6"/>
      <c r="J3" s="6"/>
    </row>
    <row r="4" spans="1:10" ht="7.5" customHeight="1">
      <c r="A4" s="6"/>
      <c r="B4" s="7"/>
      <c r="C4" s="6"/>
      <c r="D4" s="6"/>
      <c r="E4" s="8"/>
      <c r="F4" s="6"/>
      <c r="G4" s="6"/>
      <c r="H4" s="8"/>
      <c r="I4" s="6"/>
      <c r="J4" s="6"/>
    </row>
    <row r="5" spans="1:10" ht="12.75">
      <c r="A5" s="6"/>
      <c r="B5" s="9" t="s">
        <v>9</v>
      </c>
      <c r="C5" s="6"/>
      <c r="D5" s="6"/>
      <c r="E5" s="8"/>
      <c r="F5" s="10" t="s">
        <v>10</v>
      </c>
      <c r="G5" s="6"/>
      <c r="H5" s="8"/>
      <c r="I5" s="10" t="s">
        <v>11</v>
      </c>
      <c r="J5" s="6"/>
    </row>
    <row r="6" spans="1:10" ht="12.75">
      <c r="A6" s="6" t="s">
        <v>13</v>
      </c>
      <c r="B6" s="7"/>
      <c r="C6" s="6"/>
      <c r="D6" s="6"/>
      <c r="E6" s="8" t="s">
        <v>16</v>
      </c>
      <c r="F6" s="6"/>
      <c r="G6" s="6"/>
      <c r="H6" s="8" t="s">
        <v>17</v>
      </c>
      <c r="I6" s="6"/>
      <c r="J6" s="6"/>
    </row>
    <row r="7" spans="1:10" ht="12.75">
      <c r="A7" s="6" t="s">
        <v>12</v>
      </c>
      <c r="B7" s="7"/>
      <c r="C7" s="6"/>
      <c r="D7" s="6"/>
      <c r="E7" s="8" t="s">
        <v>15</v>
      </c>
      <c r="F7" s="6"/>
      <c r="G7" s="6"/>
      <c r="H7" s="8" t="s">
        <v>14</v>
      </c>
      <c r="I7" s="6"/>
      <c r="J7" s="6"/>
    </row>
    <row r="8" spans="1:10" ht="12.75">
      <c r="A8" s="6" t="s">
        <v>0</v>
      </c>
      <c r="B8" s="11">
        <v>0.005</v>
      </c>
      <c r="C8" s="6"/>
      <c r="D8" s="6"/>
      <c r="E8" s="8" t="s">
        <v>0</v>
      </c>
      <c r="F8" s="11">
        <v>0.0081</v>
      </c>
      <c r="G8" s="11">
        <v>0.01</v>
      </c>
      <c r="H8" s="8" t="s">
        <v>0</v>
      </c>
      <c r="I8" s="11">
        <v>0.0091</v>
      </c>
      <c r="J8" s="11">
        <v>0.01</v>
      </c>
    </row>
    <row r="9" spans="1:10" ht="12.75">
      <c r="A9" s="6" t="s">
        <v>4</v>
      </c>
      <c r="B9" s="12">
        <f>C3/8</f>
        <v>167437.5</v>
      </c>
      <c r="C9" s="6"/>
      <c r="D9" s="6"/>
      <c r="E9" s="8" t="s">
        <v>1</v>
      </c>
      <c r="F9" s="12">
        <f>C3/17</f>
        <v>78794.11764705883</v>
      </c>
      <c r="G9" s="13"/>
      <c r="H9" s="8" t="s">
        <v>1</v>
      </c>
      <c r="I9" s="12">
        <f>C3/25</f>
        <v>53580</v>
      </c>
      <c r="J9" s="13"/>
    </row>
    <row r="10" spans="1:10" ht="8.25" customHeight="1" thickBot="1">
      <c r="A10" s="14"/>
      <c r="B10" s="15"/>
      <c r="C10" s="16"/>
      <c r="D10" s="14"/>
      <c r="E10" s="17"/>
      <c r="F10" s="14"/>
      <c r="G10" s="15"/>
      <c r="H10" s="18"/>
      <c r="I10" s="14"/>
      <c r="J10" s="14"/>
    </row>
    <row r="11" spans="1:10" ht="6" customHeight="1">
      <c r="A11" s="6"/>
      <c r="B11" s="6"/>
      <c r="C11" s="6"/>
      <c r="D11" s="6"/>
      <c r="E11" s="8"/>
      <c r="F11" s="6"/>
      <c r="G11" s="6"/>
      <c r="H11" s="8"/>
      <c r="I11" s="6"/>
      <c r="J11" s="6"/>
    </row>
    <row r="12" spans="1:10" ht="12.75">
      <c r="A12" s="26" t="s">
        <v>2</v>
      </c>
      <c r="B12" s="26" t="s">
        <v>3</v>
      </c>
      <c r="C12" s="26" t="s">
        <v>4</v>
      </c>
      <c r="D12" s="26" t="s">
        <v>5</v>
      </c>
      <c r="E12" s="27" t="s">
        <v>3</v>
      </c>
      <c r="F12" s="26" t="s">
        <v>4</v>
      </c>
      <c r="G12" s="26" t="s">
        <v>5</v>
      </c>
      <c r="H12" s="27" t="s">
        <v>3</v>
      </c>
      <c r="I12" s="26" t="s">
        <v>4</v>
      </c>
      <c r="J12" s="26" t="s">
        <v>5</v>
      </c>
    </row>
    <row r="13" spans="1:10" ht="8.25" customHeight="1">
      <c r="A13" s="19"/>
      <c r="B13" s="20"/>
      <c r="C13" s="20"/>
      <c r="D13" s="20"/>
      <c r="E13" s="21"/>
      <c r="F13" s="20"/>
      <c r="G13" s="20"/>
      <c r="H13" s="22"/>
      <c r="I13" s="20"/>
      <c r="J13" s="20"/>
    </row>
    <row r="14" spans="1:10" ht="12.75">
      <c r="A14" s="19">
        <v>42005</v>
      </c>
      <c r="B14" s="23">
        <f>ROUND(C3*$B$8,2)</f>
        <v>6697.5</v>
      </c>
      <c r="C14" s="23">
        <v>0</v>
      </c>
      <c r="D14" s="23">
        <f>C3-C14</f>
        <v>1339500</v>
      </c>
      <c r="E14" s="24">
        <f>ROUND(C3*$F$8,2)</f>
        <v>10849.95</v>
      </c>
      <c r="F14" s="23">
        <v>0</v>
      </c>
      <c r="G14" s="23">
        <f>C3-F14</f>
        <v>1339500</v>
      </c>
      <c r="H14" s="24">
        <f>ROUND(C3*$I$8,2)</f>
        <v>12189.45</v>
      </c>
      <c r="I14" s="23">
        <v>0</v>
      </c>
      <c r="J14" s="23">
        <f>C3</f>
        <v>1339500</v>
      </c>
    </row>
    <row r="15" spans="1:10" ht="12.75">
      <c r="A15" s="19">
        <v>42370</v>
      </c>
      <c r="B15" s="23">
        <f>ROUND(D14*$B$8,2)</f>
        <v>6697.5</v>
      </c>
      <c r="C15" s="23">
        <v>0</v>
      </c>
      <c r="D15" s="23">
        <f>D14-C15</f>
        <v>1339500</v>
      </c>
      <c r="E15" s="24">
        <f>ROUND(G14*$F$8,2)</f>
        <v>10849.95</v>
      </c>
      <c r="F15" s="23">
        <v>0</v>
      </c>
      <c r="G15" s="23">
        <f>G14-F15</f>
        <v>1339500</v>
      </c>
      <c r="H15" s="24">
        <f>ROUND(J14*$I$8,2)</f>
        <v>12189.45</v>
      </c>
      <c r="I15" s="23">
        <v>0</v>
      </c>
      <c r="J15" s="23">
        <f>J14-I15</f>
        <v>1339500</v>
      </c>
    </row>
    <row r="16" spans="1:10" ht="12.75">
      <c r="A16" s="19">
        <v>42736</v>
      </c>
      <c r="B16" s="23">
        <f aca="true" t="shared" si="0" ref="B16:B23">ROUND(D15*$B$8,2)</f>
        <v>6697.5</v>
      </c>
      <c r="C16" s="23">
        <f aca="true" t="shared" si="1" ref="C16:C23">$B$9</f>
        <v>167437.5</v>
      </c>
      <c r="D16" s="23">
        <f aca="true" t="shared" si="2" ref="D16:D23">D15-C16</f>
        <v>1172062.5</v>
      </c>
      <c r="E16" s="24">
        <f aca="true" t="shared" si="3" ref="E16:E23">ROUND(G15*$F$8,2)</f>
        <v>10849.95</v>
      </c>
      <c r="F16" s="23">
        <v>0</v>
      </c>
      <c r="G16" s="23">
        <f aca="true" t="shared" si="4" ref="G16:G33">G15-F16</f>
        <v>1339500</v>
      </c>
      <c r="H16" s="24">
        <f aca="true" t="shared" si="5" ref="H16:H23">ROUND(J15*$I$8,2)</f>
        <v>12189.45</v>
      </c>
      <c r="I16" s="23">
        <v>0</v>
      </c>
      <c r="J16" s="23">
        <f aca="true" t="shared" si="6" ref="J16:J43">J15-I16</f>
        <v>1339500</v>
      </c>
    </row>
    <row r="17" spans="1:10" ht="12.75">
      <c r="A17" s="19">
        <v>43101</v>
      </c>
      <c r="B17" s="23">
        <f t="shared" si="0"/>
        <v>5860.31</v>
      </c>
      <c r="C17" s="23">
        <f t="shared" si="1"/>
        <v>167437.5</v>
      </c>
      <c r="D17" s="23">
        <f t="shared" si="2"/>
        <v>1004625</v>
      </c>
      <c r="E17" s="24">
        <f t="shared" si="3"/>
        <v>10849.95</v>
      </c>
      <c r="F17" s="23">
        <f aca="true" t="shared" si="7" ref="F17:F33">$F$9</f>
        <v>78794.11764705883</v>
      </c>
      <c r="G17" s="23">
        <f t="shared" si="4"/>
        <v>1260705.8823529412</v>
      </c>
      <c r="H17" s="24">
        <f t="shared" si="5"/>
        <v>12189.45</v>
      </c>
      <c r="I17" s="23">
        <v>0</v>
      </c>
      <c r="J17" s="23">
        <f t="shared" si="6"/>
        <v>1339500</v>
      </c>
    </row>
    <row r="18" spans="1:10" ht="12.75">
      <c r="A18" s="19">
        <v>43466</v>
      </c>
      <c r="B18" s="23">
        <f t="shared" si="0"/>
        <v>5023.13</v>
      </c>
      <c r="C18" s="23">
        <f t="shared" si="1"/>
        <v>167437.5</v>
      </c>
      <c r="D18" s="23">
        <f t="shared" si="2"/>
        <v>837187.5</v>
      </c>
      <c r="E18" s="24">
        <f t="shared" si="3"/>
        <v>10211.72</v>
      </c>
      <c r="F18" s="23">
        <f t="shared" si="7"/>
        <v>78794.11764705883</v>
      </c>
      <c r="G18" s="23">
        <f t="shared" si="4"/>
        <v>1181911.7647058824</v>
      </c>
      <c r="H18" s="24">
        <f t="shared" si="5"/>
        <v>12189.45</v>
      </c>
      <c r="I18" s="23">
        <v>0</v>
      </c>
      <c r="J18" s="23">
        <f t="shared" si="6"/>
        <v>1339500</v>
      </c>
    </row>
    <row r="19" spans="1:10" ht="12.75">
      <c r="A19" s="19">
        <v>43831</v>
      </c>
      <c r="B19" s="23">
        <f t="shared" si="0"/>
        <v>4185.94</v>
      </c>
      <c r="C19" s="23">
        <f t="shared" si="1"/>
        <v>167437.5</v>
      </c>
      <c r="D19" s="23">
        <f t="shared" si="2"/>
        <v>669750</v>
      </c>
      <c r="E19" s="24">
        <f t="shared" si="3"/>
        <v>9573.49</v>
      </c>
      <c r="F19" s="23">
        <f t="shared" si="7"/>
        <v>78794.11764705883</v>
      </c>
      <c r="G19" s="23">
        <f t="shared" si="4"/>
        <v>1103117.6470588236</v>
      </c>
      <c r="H19" s="24">
        <f t="shared" si="5"/>
        <v>12189.45</v>
      </c>
      <c r="I19" s="23">
        <f aca="true" t="shared" si="8" ref="I19:I43">$I$9</f>
        <v>53580</v>
      </c>
      <c r="J19" s="23">
        <f t="shared" si="6"/>
        <v>1285920</v>
      </c>
    </row>
    <row r="20" spans="1:10" ht="12.75">
      <c r="A20" s="19">
        <v>44197</v>
      </c>
      <c r="B20" s="23">
        <f t="shared" si="0"/>
        <v>3348.75</v>
      </c>
      <c r="C20" s="23">
        <f t="shared" si="1"/>
        <v>167437.5</v>
      </c>
      <c r="D20" s="23">
        <f t="shared" si="2"/>
        <v>502312.5</v>
      </c>
      <c r="E20" s="24">
        <f t="shared" si="3"/>
        <v>8935.25</v>
      </c>
      <c r="F20" s="23">
        <f t="shared" si="7"/>
        <v>78794.11764705883</v>
      </c>
      <c r="G20" s="23">
        <f t="shared" si="4"/>
        <v>1024323.5294117648</v>
      </c>
      <c r="H20" s="24">
        <f t="shared" si="5"/>
        <v>11701.87</v>
      </c>
      <c r="I20" s="23">
        <f t="shared" si="8"/>
        <v>53580</v>
      </c>
      <c r="J20" s="23">
        <f t="shared" si="6"/>
        <v>1232340</v>
      </c>
    </row>
    <row r="21" spans="1:10" ht="12.75">
      <c r="A21" s="19">
        <v>44562</v>
      </c>
      <c r="B21" s="23">
        <f t="shared" si="0"/>
        <v>2511.56</v>
      </c>
      <c r="C21" s="23">
        <f t="shared" si="1"/>
        <v>167437.5</v>
      </c>
      <c r="D21" s="23">
        <f t="shared" si="2"/>
        <v>334875</v>
      </c>
      <c r="E21" s="24">
        <f t="shared" si="3"/>
        <v>8297.02</v>
      </c>
      <c r="F21" s="23">
        <f t="shared" si="7"/>
        <v>78794.11764705883</v>
      </c>
      <c r="G21" s="23">
        <f t="shared" si="4"/>
        <v>945529.411764706</v>
      </c>
      <c r="H21" s="24">
        <f t="shared" si="5"/>
        <v>11214.29</v>
      </c>
      <c r="I21" s="23">
        <f t="shared" si="8"/>
        <v>53580</v>
      </c>
      <c r="J21" s="23">
        <f t="shared" si="6"/>
        <v>1178760</v>
      </c>
    </row>
    <row r="22" spans="1:10" ht="12.75">
      <c r="A22" s="19">
        <v>44927</v>
      </c>
      <c r="B22" s="23">
        <f t="shared" si="0"/>
        <v>1674.38</v>
      </c>
      <c r="C22" s="23">
        <f t="shared" si="1"/>
        <v>167437.5</v>
      </c>
      <c r="D22" s="23">
        <f t="shared" si="2"/>
        <v>167437.5</v>
      </c>
      <c r="E22" s="24">
        <f t="shared" si="3"/>
        <v>7658.79</v>
      </c>
      <c r="F22" s="23">
        <f t="shared" si="7"/>
        <v>78794.11764705883</v>
      </c>
      <c r="G22" s="23">
        <f t="shared" si="4"/>
        <v>866735.2941176472</v>
      </c>
      <c r="H22" s="24">
        <f t="shared" si="5"/>
        <v>10726.72</v>
      </c>
      <c r="I22" s="23">
        <f t="shared" si="8"/>
        <v>53580</v>
      </c>
      <c r="J22" s="23">
        <f t="shared" si="6"/>
        <v>1125180</v>
      </c>
    </row>
    <row r="23" spans="1:10" ht="12.75">
      <c r="A23" s="19">
        <v>45292</v>
      </c>
      <c r="B23" s="23">
        <f t="shared" si="0"/>
        <v>837.19</v>
      </c>
      <c r="C23" s="23">
        <f t="shared" si="1"/>
        <v>167437.5</v>
      </c>
      <c r="D23" s="23">
        <f t="shared" si="2"/>
        <v>0</v>
      </c>
      <c r="E23" s="24">
        <f t="shared" si="3"/>
        <v>7020.56</v>
      </c>
      <c r="F23" s="23">
        <f t="shared" si="7"/>
        <v>78794.11764705883</v>
      </c>
      <c r="G23" s="23">
        <f t="shared" si="4"/>
        <v>787941.1764705884</v>
      </c>
      <c r="H23" s="24">
        <f t="shared" si="5"/>
        <v>10239.14</v>
      </c>
      <c r="I23" s="23">
        <f t="shared" si="8"/>
        <v>53580</v>
      </c>
      <c r="J23" s="23">
        <f t="shared" si="6"/>
        <v>1071600</v>
      </c>
    </row>
    <row r="24" spans="1:10" ht="12.75">
      <c r="A24" s="19">
        <v>45658</v>
      </c>
      <c r="B24" s="23"/>
      <c r="C24" s="23"/>
      <c r="D24" s="23"/>
      <c r="E24" s="24">
        <f>ROUND(G23*$G$8,2)</f>
        <v>7879.41</v>
      </c>
      <c r="F24" s="23">
        <f t="shared" si="7"/>
        <v>78794.11764705883</v>
      </c>
      <c r="G24" s="23">
        <f t="shared" si="4"/>
        <v>709147.0588235296</v>
      </c>
      <c r="H24" s="24">
        <f>ROUND(J23*$J$8,2)</f>
        <v>10716</v>
      </c>
      <c r="I24" s="23">
        <f t="shared" si="8"/>
        <v>53580</v>
      </c>
      <c r="J24" s="23">
        <f t="shared" si="6"/>
        <v>1018020</v>
      </c>
    </row>
    <row r="25" spans="1:10" ht="12.75">
      <c r="A25" s="19">
        <v>46023</v>
      </c>
      <c r="B25" s="23"/>
      <c r="C25" s="23"/>
      <c r="D25" s="23"/>
      <c r="E25" s="24">
        <f aca="true" t="shared" si="9" ref="E25:E33">ROUND(G24*$G$8,2)</f>
        <v>7091.47</v>
      </c>
      <c r="F25" s="23">
        <f t="shared" si="7"/>
        <v>78794.11764705883</v>
      </c>
      <c r="G25" s="23">
        <f t="shared" si="4"/>
        <v>630352.9411764708</v>
      </c>
      <c r="H25" s="24">
        <f aca="true" t="shared" si="10" ref="H25:H43">ROUND(J24*$J$8,2)</f>
        <v>10180.2</v>
      </c>
      <c r="I25" s="23">
        <f t="shared" si="8"/>
        <v>53580</v>
      </c>
      <c r="J25" s="23">
        <f t="shared" si="6"/>
        <v>964440</v>
      </c>
    </row>
    <row r="26" spans="1:10" ht="12.75">
      <c r="A26" s="19">
        <v>46388</v>
      </c>
      <c r="B26" s="23"/>
      <c r="C26" s="23"/>
      <c r="D26" s="23"/>
      <c r="E26" s="24">
        <f t="shared" si="9"/>
        <v>6303.53</v>
      </c>
      <c r="F26" s="23">
        <f t="shared" si="7"/>
        <v>78794.11764705883</v>
      </c>
      <c r="G26" s="23">
        <f t="shared" si="4"/>
        <v>551558.823529412</v>
      </c>
      <c r="H26" s="24">
        <f t="shared" si="10"/>
        <v>9644.4</v>
      </c>
      <c r="I26" s="23">
        <f t="shared" si="8"/>
        <v>53580</v>
      </c>
      <c r="J26" s="23">
        <f t="shared" si="6"/>
        <v>910860</v>
      </c>
    </row>
    <row r="27" spans="1:10" ht="12.75">
      <c r="A27" s="19">
        <v>46753</v>
      </c>
      <c r="B27" s="23"/>
      <c r="C27" s="23"/>
      <c r="D27" s="23"/>
      <c r="E27" s="24">
        <f t="shared" si="9"/>
        <v>5515.59</v>
      </c>
      <c r="F27" s="23">
        <f t="shared" si="7"/>
        <v>78794.11764705883</v>
      </c>
      <c r="G27" s="23">
        <f t="shared" si="4"/>
        <v>472764.70588235324</v>
      </c>
      <c r="H27" s="24">
        <f t="shared" si="10"/>
        <v>9108.6</v>
      </c>
      <c r="I27" s="23">
        <f t="shared" si="8"/>
        <v>53580</v>
      </c>
      <c r="J27" s="23">
        <f t="shared" si="6"/>
        <v>857280</v>
      </c>
    </row>
    <row r="28" spans="1:10" ht="12.75">
      <c r="A28" s="19">
        <v>47119</v>
      </c>
      <c r="B28" s="23"/>
      <c r="C28" s="23"/>
      <c r="D28" s="23"/>
      <c r="E28" s="24">
        <f t="shared" si="9"/>
        <v>4727.65</v>
      </c>
      <c r="F28" s="23">
        <f t="shared" si="7"/>
        <v>78794.11764705883</v>
      </c>
      <c r="G28" s="23">
        <f t="shared" si="4"/>
        <v>393970.58823529445</v>
      </c>
      <c r="H28" s="24">
        <f t="shared" si="10"/>
        <v>8572.8</v>
      </c>
      <c r="I28" s="23">
        <f t="shared" si="8"/>
        <v>53580</v>
      </c>
      <c r="J28" s="23">
        <f t="shared" si="6"/>
        <v>803700</v>
      </c>
    </row>
    <row r="29" spans="1:10" ht="12.75">
      <c r="A29" s="19">
        <v>47484</v>
      </c>
      <c r="B29" s="23"/>
      <c r="C29" s="23"/>
      <c r="D29" s="23"/>
      <c r="E29" s="24">
        <f t="shared" si="9"/>
        <v>3939.71</v>
      </c>
      <c r="F29" s="23">
        <f t="shared" si="7"/>
        <v>78794.11764705883</v>
      </c>
      <c r="G29" s="23">
        <f t="shared" si="4"/>
        <v>315176.47058823565</v>
      </c>
      <c r="H29" s="24">
        <f t="shared" si="10"/>
        <v>8037</v>
      </c>
      <c r="I29" s="23">
        <f t="shared" si="8"/>
        <v>53580</v>
      </c>
      <c r="J29" s="23">
        <f t="shared" si="6"/>
        <v>750120</v>
      </c>
    </row>
    <row r="30" spans="1:10" ht="12.75">
      <c r="A30" s="19">
        <v>47849</v>
      </c>
      <c r="B30" s="23"/>
      <c r="C30" s="23"/>
      <c r="D30" s="23"/>
      <c r="E30" s="24">
        <f t="shared" si="9"/>
        <v>3151.76</v>
      </c>
      <c r="F30" s="23">
        <f t="shared" si="7"/>
        <v>78794.11764705883</v>
      </c>
      <c r="G30" s="23">
        <f t="shared" si="4"/>
        <v>236382.35294117682</v>
      </c>
      <c r="H30" s="24">
        <f t="shared" si="10"/>
        <v>7501.2</v>
      </c>
      <c r="I30" s="23">
        <f t="shared" si="8"/>
        <v>53580</v>
      </c>
      <c r="J30" s="23">
        <f t="shared" si="6"/>
        <v>696540</v>
      </c>
    </row>
    <row r="31" spans="1:10" ht="12.75">
      <c r="A31" s="19">
        <v>48214</v>
      </c>
      <c r="B31" s="23"/>
      <c r="C31" s="23"/>
      <c r="D31" s="23"/>
      <c r="E31" s="24">
        <f t="shared" si="9"/>
        <v>2363.82</v>
      </c>
      <c r="F31" s="23">
        <f t="shared" si="7"/>
        <v>78794.11764705883</v>
      </c>
      <c r="G31" s="23">
        <f t="shared" si="4"/>
        <v>157588.235294118</v>
      </c>
      <c r="H31" s="24">
        <f t="shared" si="10"/>
        <v>6965.4</v>
      </c>
      <c r="I31" s="23">
        <f t="shared" si="8"/>
        <v>53580</v>
      </c>
      <c r="J31" s="23">
        <f t="shared" si="6"/>
        <v>642960</v>
      </c>
    </row>
    <row r="32" spans="1:10" ht="12.75">
      <c r="A32" s="19">
        <v>48580</v>
      </c>
      <c r="B32" s="23"/>
      <c r="C32" s="23"/>
      <c r="D32" s="23"/>
      <c r="E32" s="24">
        <f t="shared" si="9"/>
        <v>1575.88</v>
      </c>
      <c r="F32" s="23">
        <f t="shared" si="7"/>
        <v>78794.11764705883</v>
      </c>
      <c r="G32" s="23">
        <f t="shared" si="4"/>
        <v>78794.11764705917</v>
      </c>
      <c r="H32" s="24">
        <f t="shared" si="10"/>
        <v>6429.6</v>
      </c>
      <c r="I32" s="23">
        <f t="shared" si="8"/>
        <v>53580</v>
      </c>
      <c r="J32" s="23">
        <f t="shared" si="6"/>
        <v>589380</v>
      </c>
    </row>
    <row r="33" spans="1:10" ht="12.75">
      <c r="A33" s="19">
        <v>48945</v>
      </c>
      <c r="B33" s="23"/>
      <c r="C33" s="23"/>
      <c r="D33" s="23"/>
      <c r="E33" s="24">
        <f t="shared" si="9"/>
        <v>787.94</v>
      </c>
      <c r="F33" s="23">
        <f t="shared" si="7"/>
        <v>78794.11764705883</v>
      </c>
      <c r="G33" s="23">
        <f t="shared" si="4"/>
        <v>3.4924596548080444E-10</v>
      </c>
      <c r="H33" s="24">
        <f t="shared" si="10"/>
        <v>5893.8</v>
      </c>
      <c r="I33" s="23">
        <f t="shared" si="8"/>
        <v>53580</v>
      </c>
      <c r="J33" s="23">
        <f t="shared" si="6"/>
        <v>535800</v>
      </c>
    </row>
    <row r="34" spans="1:10" ht="12.75">
      <c r="A34" s="19">
        <v>49310</v>
      </c>
      <c r="B34" s="23"/>
      <c r="C34" s="23"/>
      <c r="D34" s="23"/>
      <c r="E34" s="22"/>
      <c r="F34" s="19"/>
      <c r="G34" s="23"/>
      <c r="H34" s="24">
        <f t="shared" si="10"/>
        <v>5358</v>
      </c>
      <c r="I34" s="23">
        <f t="shared" si="8"/>
        <v>53580</v>
      </c>
      <c r="J34" s="23">
        <f t="shared" si="6"/>
        <v>482220</v>
      </c>
    </row>
    <row r="35" spans="1:10" ht="12.75">
      <c r="A35" s="19">
        <v>49675</v>
      </c>
      <c r="B35" s="23"/>
      <c r="C35" s="23"/>
      <c r="D35" s="23"/>
      <c r="E35" s="22"/>
      <c r="F35" s="19"/>
      <c r="G35" s="23"/>
      <c r="H35" s="24">
        <f t="shared" si="10"/>
        <v>4822.2</v>
      </c>
      <c r="I35" s="23">
        <f t="shared" si="8"/>
        <v>53580</v>
      </c>
      <c r="J35" s="23">
        <f t="shared" si="6"/>
        <v>428640</v>
      </c>
    </row>
    <row r="36" spans="1:10" ht="12.75">
      <c r="A36" s="19">
        <v>50041</v>
      </c>
      <c r="B36" s="23"/>
      <c r="C36" s="23"/>
      <c r="D36" s="23"/>
      <c r="E36" s="20"/>
      <c r="F36" s="19"/>
      <c r="G36" s="23"/>
      <c r="H36" s="24">
        <f t="shared" si="10"/>
        <v>4286.4</v>
      </c>
      <c r="I36" s="23">
        <f t="shared" si="8"/>
        <v>53580</v>
      </c>
      <c r="J36" s="23">
        <f t="shared" si="6"/>
        <v>375060</v>
      </c>
    </row>
    <row r="37" spans="1:10" ht="12.75">
      <c r="A37" s="19">
        <v>50406</v>
      </c>
      <c r="B37" s="23"/>
      <c r="C37" s="23"/>
      <c r="D37" s="23"/>
      <c r="E37" s="20"/>
      <c r="F37" s="19"/>
      <c r="G37" s="23"/>
      <c r="H37" s="24">
        <f t="shared" si="10"/>
        <v>3750.6</v>
      </c>
      <c r="I37" s="23">
        <f t="shared" si="8"/>
        <v>53580</v>
      </c>
      <c r="J37" s="23">
        <f t="shared" si="6"/>
        <v>321480</v>
      </c>
    </row>
    <row r="38" spans="1:10" ht="12.75">
      <c r="A38" s="19">
        <v>50771</v>
      </c>
      <c r="B38" s="23"/>
      <c r="C38" s="23"/>
      <c r="D38" s="23"/>
      <c r="E38" s="20"/>
      <c r="F38" s="19"/>
      <c r="G38" s="23"/>
      <c r="H38" s="24">
        <f t="shared" si="10"/>
        <v>3214.8</v>
      </c>
      <c r="I38" s="23">
        <f t="shared" si="8"/>
        <v>53580</v>
      </c>
      <c r="J38" s="23">
        <f t="shared" si="6"/>
        <v>267900</v>
      </c>
    </row>
    <row r="39" spans="1:10" ht="12.75">
      <c r="A39" s="19">
        <v>51136</v>
      </c>
      <c r="B39" s="23"/>
      <c r="C39" s="23"/>
      <c r="D39" s="23"/>
      <c r="E39" s="20"/>
      <c r="F39" s="19"/>
      <c r="G39" s="23"/>
      <c r="H39" s="24">
        <f t="shared" si="10"/>
        <v>2679</v>
      </c>
      <c r="I39" s="23">
        <f t="shared" si="8"/>
        <v>53580</v>
      </c>
      <c r="J39" s="23">
        <f t="shared" si="6"/>
        <v>214320</v>
      </c>
    </row>
    <row r="40" spans="1:10" ht="12.75">
      <c r="A40" s="19">
        <v>51502</v>
      </c>
      <c r="B40" s="23"/>
      <c r="C40" s="23"/>
      <c r="D40" s="23"/>
      <c r="E40" s="20"/>
      <c r="F40" s="19"/>
      <c r="G40" s="23"/>
      <c r="H40" s="24">
        <f t="shared" si="10"/>
        <v>2143.2</v>
      </c>
      <c r="I40" s="23">
        <f t="shared" si="8"/>
        <v>53580</v>
      </c>
      <c r="J40" s="23">
        <f t="shared" si="6"/>
        <v>160740</v>
      </c>
    </row>
    <row r="41" spans="1:10" ht="12.75">
      <c r="A41" s="19">
        <v>51867</v>
      </c>
      <c r="B41" s="23"/>
      <c r="C41" s="23"/>
      <c r="D41" s="23"/>
      <c r="E41" s="20"/>
      <c r="F41" s="19"/>
      <c r="G41" s="23"/>
      <c r="H41" s="24">
        <f t="shared" si="10"/>
        <v>1607.4</v>
      </c>
      <c r="I41" s="23">
        <f t="shared" si="8"/>
        <v>53580</v>
      </c>
      <c r="J41" s="23">
        <f t="shared" si="6"/>
        <v>107160</v>
      </c>
    </row>
    <row r="42" spans="1:10" ht="12.75">
      <c r="A42" s="19">
        <v>52232</v>
      </c>
      <c r="B42" s="23"/>
      <c r="C42" s="23"/>
      <c r="D42" s="23"/>
      <c r="E42" s="20"/>
      <c r="F42" s="19"/>
      <c r="G42" s="23"/>
      <c r="H42" s="24">
        <f t="shared" si="10"/>
        <v>1071.6</v>
      </c>
      <c r="I42" s="23">
        <f t="shared" si="8"/>
        <v>53580</v>
      </c>
      <c r="J42" s="23">
        <f t="shared" si="6"/>
        <v>53580</v>
      </c>
    </row>
    <row r="43" spans="1:10" ht="12.75">
      <c r="A43" s="19">
        <v>52597</v>
      </c>
      <c r="B43" s="23"/>
      <c r="C43" s="23"/>
      <c r="D43" s="23"/>
      <c r="E43" s="20"/>
      <c r="F43" s="19"/>
      <c r="G43" s="23"/>
      <c r="H43" s="24">
        <f t="shared" si="10"/>
        <v>535.8</v>
      </c>
      <c r="I43" s="23">
        <f t="shared" si="8"/>
        <v>53580</v>
      </c>
      <c r="J43" s="23">
        <f t="shared" si="6"/>
        <v>0</v>
      </c>
    </row>
    <row r="44" spans="1:10" ht="9" customHeight="1">
      <c r="A44" s="19"/>
      <c r="B44" s="23"/>
      <c r="C44" s="23"/>
      <c r="D44" s="23"/>
      <c r="E44" s="20"/>
      <c r="F44" s="19"/>
      <c r="G44" s="23"/>
      <c r="H44" s="20"/>
      <c r="I44" s="20"/>
      <c r="J44" s="20"/>
    </row>
    <row r="45" spans="1:10" ht="13.5" thickBot="1">
      <c r="A45" s="19"/>
      <c r="B45" s="25">
        <f>SUM(B14:B44)</f>
        <v>43533.76</v>
      </c>
      <c r="C45" s="25">
        <f>SUM(C14:C44)</f>
        <v>1339500</v>
      </c>
      <c r="D45" s="23"/>
      <c r="E45" s="25">
        <f>SUM(E14:E44)</f>
        <v>138433.39</v>
      </c>
      <c r="F45" s="25">
        <f>SUM(F14:F44)</f>
        <v>1339499.9999999998</v>
      </c>
      <c r="G45" s="20"/>
      <c r="H45" s="25">
        <f>SUM(H14:H44)</f>
        <v>229536.71999999997</v>
      </c>
      <c r="I45" s="25">
        <f>SUM(I14:I44)</f>
        <v>1339500</v>
      </c>
      <c r="J45" s="20"/>
    </row>
    <row r="46" spans="1:9" ht="13.5" thickTop="1">
      <c r="A46" s="2"/>
      <c r="B46" s="1"/>
      <c r="C46" s="1"/>
      <c r="D46" s="1"/>
      <c r="F46" s="2"/>
      <c r="G46" s="1"/>
      <c r="H46" s="1"/>
      <c r="I46" s="1"/>
    </row>
    <row r="47" spans="1:9" ht="12.75">
      <c r="A47" s="4"/>
      <c r="B47" s="1"/>
      <c r="C47" s="1"/>
      <c r="D47" s="1"/>
      <c r="F47" s="4"/>
      <c r="G47" s="1"/>
      <c r="H47" s="1"/>
      <c r="I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ht="12.75">
      <c r="A54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2.00390625" style="0" customWidth="1"/>
    <col min="2" max="2" width="13.28125" style="0" customWidth="1"/>
    <col min="3" max="3" width="13.00390625" style="0" customWidth="1"/>
    <col min="4" max="4" width="14.57421875" style="0" customWidth="1"/>
    <col min="5" max="5" width="13.8515625" style="0" customWidth="1"/>
    <col min="6" max="6" width="13.421875" style="0" customWidth="1"/>
    <col min="7" max="7" width="13.140625" style="0" customWidth="1"/>
    <col min="8" max="8" width="13.421875" style="0" customWidth="1"/>
    <col min="9" max="9" width="15.140625" style="0" customWidth="1"/>
    <col min="10" max="10" width="14.00390625" style="0" customWidth="1"/>
  </cols>
  <sheetData>
    <row r="1" spans="1:12" ht="15.75">
      <c r="A1" s="3" t="s">
        <v>7</v>
      </c>
      <c r="D1" s="5" t="s">
        <v>8</v>
      </c>
      <c r="F1" t="s">
        <v>21</v>
      </c>
      <c r="L1" t="s">
        <v>22</v>
      </c>
    </row>
    <row r="2" ht="5.25" customHeight="1">
      <c r="A2" s="3"/>
    </row>
    <row r="3" spans="1:10" ht="12.75">
      <c r="A3" s="6" t="s">
        <v>18</v>
      </c>
      <c r="B3" s="6"/>
      <c r="C3" s="7">
        <v>1339500</v>
      </c>
      <c r="D3" s="6"/>
      <c r="E3" s="6"/>
      <c r="F3" s="6"/>
      <c r="G3" s="6"/>
      <c r="H3" s="6"/>
      <c r="I3" s="6"/>
      <c r="J3" s="6"/>
    </row>
    <row r="4" spans="1:10" ht="7.5" customHeight="1">
      <c r="A4" s="6"/>
      <c r="B4" s="7"/>
      <c r="C4" s="6"/>
      <c r="D4" s="6"/>
      <c r="E4" s="8"/>
      <c r="F4" s="6"/>
      <c r="G4" s="6"/>
      <c r="H4" s="8"/>
      <c r="I4" s="6"/>
      <c r="J4" s="6"/>
    </row>
    <row r="5" spans="1:10" ht="12.75">
      <c r="A5" s="6"/>
      <c r="B5" s="9" t="s">
        <v>9</v>
      </c>
      <c r="C5" s="6"/>
      <c r="D5" s="6"/>
      <c r="E5" s="8"/>
      <c r="F5" s="10" t="s">
        <v>10</v>
      </c>
      <c r="G5" s="6"/>
      <c r="H5" s="8"/>
      <c r="I5" s="10" t="s">
        <v>11</v>
      </c>
      <c r="J5" s="6"/>
    </row>
    <row r="6" spans="1:10" ht="12.75">
      <c r="A6" s="6" t="s">
        <v>13</v>
      </c>
      <c r="B6" s="7"/>
      <c r="C6" s="6"/>
      <c r="D6" s="6"/>
      <c r="E6" s="8" t="s">
        <v>16</v>
      </c>
      <c r="F6" s="6"/>
      <c r="G6" s="6"/>
      <c r="H6" s="8" t="s">
        <v>17</v>
      </c>
      <c r="I6" s="6"/>
      <c r="J6" s="6"/>
    </row>
    <row r="7" spans="1:10" ht="12.75">
      <c r="A7" s="6" t="s">
        <v>12</v>
      </c>
      <c r="B7" s="7"/>
      <c r="C7" s="6"/>
      <c r="D7" s="6"/>
      <c r="E7" s="8" t="s">
        <v>15</v>
      </c>
      <c r="F7" s="6"/>
      <c r="G7" s="6"/>
      <c r="H7" s="8" t="s">
        <v>14</v>
      </c>
      <c r="I7" s="6"/>
      <c r="J7" s="6"/>
    </row>
    <row r="8" spans="1:10" ht="12.75">
      <c r="A8" s="6" t="s">
        <v>0</v>
      </c>
      <c r="B8" s="11">
        <v>0.005</v>
      </c>
      <c r="C8" s="6"/>
      <c r="D8" s="6"/>
      <c r="E8" s="8" t="s">
        <v>0</v>
      </c>
      <c r="F8" s="11">
        <v>0.0081</v>
      </c>
      <c r="G8" s="11">
        <v>0.02</v>
      </c>
      <c r="H8" s="8" t="s">
        <v>0</v>
      </c>
      <c r="I8" s="11">
        <v>0.0091</v>
      </c>
      <c r="J8" s="11">
        <v>0.02</v>
      </c>
    </row>
    <row r="9" spans="1:10" ht="12.75">
      <c r="A9" s="6" t="s">
        <v>4</v>
      </c>
      <c r="B9" s="12">
        <f>C3/8</f>
        <v>167437.5</v>
      </c>
      <c r="C9" s="6"/>
      <c r="D9" s="6"/>
      <c r="E9" s="8" t="s">
        <v>1</v>
      </c>
      <c r="F9" s="12">
        <f>C3/17</f>
        <v>78794.11764705883</v>
      </c>
      <c r="G9" s="13"/>
      <c r="H9" s="8" t="s">
        <v>1</v>
      </c>
      <c r="I9" s="12">
        <f>C3/25</f>
        <v>53580</v>
      </c>
      <c r="J9" s="13"/>
    </row>
    <row r="10" spans="1:10" ht="8.25" customHeight="1" thickBot="1">
      <c r="A10" s="14"/>
      <c r="B10" s="15"/>
      <c r="C10" s="16"/>
      <c r="D10" s="14"/>
      <c r="E10" s="17"/>
      <c r="F10" s="14"/>
      <c r="G10" s="15"/>
      <c r="H10" s="18"/>
      <c r="I10" s="14"/>
      <c r="J10" s="14"/>
    </row>
    <row r="11" spans="1:10" ht="6" customHeight="1">
      <c r="A11" s="6"/>
      <c r="B11" s="6"/>
      <c r="C11" s="6"/>
      <c r="D11" s="6"/>
      <c r="E11" s="8"/>
      <c r="F11" s="6"/>
      <c r="G11" s="6"/>
      <c r="H11" s="8"/>
      <c r="I11" s="6"/>
      <c r="J11" s="6"/>
    </row>
    <row r="12" spans="1:10" ht="12.75">
      <c r="A12" s="26" t="s">
        <v>2</v>
      </c>
      <c r="B12" s="26" t="s">
        <v>3</v>
      </c>
      <c r="C12" s="26" t="s">
        <v>4</v>
      </c>
      <c r="D12" s="26" t="s">
        <v>5</v>
      </c>
      <c r="E12" s="27" t="s">
        <v>3</v>
      </c>
      <c r="F12" s="26" t="s">
        <v>4</v>
      </c>
      <c r="G12" s="26" t="s">
        <v>5</v>
      </c>
      <c r="H12" s="27" t="s">
        <v>3</v>
      </c>
      <c r="I12" s="26" t="s">
        <v>4</v>
      </c>
      <c r="J12" s="26" t="s">
        <v>5</v>
      </c>
    </row>
    <row r="13" spans="1:10" ht="8.25" customHeight="1">
      <c r="A13" s="19"/>
      <c r="B13" s="20"/>
      <c r="C13" s="20"/>
      <c r="D13" s="20"/>
      <c r="E13" s="21"/>
      <c r="F13" s="20"/>
      <c r="G13" s="20"/>
      <c r="H13" s="22"/>
      <c r="I13" s="20"/>
      <c r="J13" s="20"/>
    </row>
    <row r="14" spans="1:10" ht="12.75">
      <c r="A14" s="19">
        <v>42005</v>
      </c>
      <c r="B14" s="23">
        <f>ROUND(C3*$B$8,2)</f>
        <v>6697.5</v>
      </c>
      <c r="C14" s="23">
        <v>0</v>
      </c>
      <c r="D14" s="23">
        <f>C3-C14</f>
        <v>1339500</v>
      </c>
      <c r="E14" s="24">
        <f>ROUND(C3*$F$8,2)</f>
        <v>10849.95</v>
      </c>
      <c r="F14" s="23">
        <v>0</v>
      </c>
      <c r="G14" s="23">
        <f>C3-F14</f>
        <v>1339500</v>
      </c>
      <c r="H14" s="24">
        <f>ROUND(C3*$I$8,2)</f>
        <v>12189.45</v>
      </c>
      <c r="I14" s="23">
        <v>0</v>
      </c>
      <c r="J14" s="23">
        <f>C3</f>
        <v>1339500</v>
      </c>
    </row>
    <row r="15" spans="1:10" ht="12.75">
      <c r="A15" s="19">
        <v>42370</v>
      </c>
      <c r="B15" s="23">
        <f>ROUND(D14*$B$8,2)</f>
        <v>6697.5</v>
      </c>
      <c r="C15" s="23">
        <v>0</v>
      </c>
      <c r="D15" s="23">
        <f>D14-C15</f>
        <v>1339500</v>
      </c>
      <c r="E15" s="24">
        <f>ROUND(G14*$F$8,2)</f>
        <v>10849.95</v>
      </c>
      <c r="F15" s="23">
        <v>0</v>
      </c>
      <c r="G15" s="23">
        <f>G14-F15</f>
        <v>1339500</v>
      </c>
      <c r="H15" s="24">
        <f>ROUND(J14*$I$8,2)</f>
        <v>12189.45</v>
      </c>
      <c r="I15" s="23">
        <v>0</v>
      </c>
      <c r="J15" s="23">
        <f>J14-I15</f>
        <v>1339500</v>
      </c>
    </row>
    <row r="16" spans="1:10" ht="12.75">
      <c r="A16" s="19">
        <v>42736</v>
      </c>
      <c r="B16" s="23">
        <f aca="true" t="shared" si="0" ref="B16:B23">ROUND(D15*$B$8,2)</f>
        <v>6697.5</v>
      </c>
      <c r="C16" s="23">
        <f aca="true" t="shared" si="1" ref="C16:C23">$B$9</f>
        <v>167437.5</v>
      </c>
      <c r="D16" s="23">
        <f aca="true" t="shared" si="2" ref="D16:D23">D15-C16</f>
        <v>1172062.5</v>
      </c>
      <c r="E16" s="24">
        <f aca="true" t="shared" si="3" ref="E16:E23">ROUND(G15*$F$8,2)</f>
        <v>10849.95</v>
      </c>
      <c r="F16" s="23">
        <v>0</v>
      </c>
      <c r="G16" s="23">
        <f aca="true" t="shared" si="4" ref="G16:G33">G15-F16</f>
        <v>1339500</v>
      </c>
      <c r="H16" s="24">
        <f aca="true" t="shared" si="5" ref="H16:H23">ROUND(J15*$I$8,2)</f>
        <v>12189.45</v>
      </c>
      <c r="I16" s="23">
        <v>0</v>
      </c>
      <c r="J16" s="23">
        <f aca="true" t="shared" si="6" ref="J16:J43">J15-I16</f>
        <v>1339500</v>
      </c>
    </row>
    <row r="17" spans="1:10" ht="12.75">
      <c r="A17" s="19">
        <v>43101</v>
      </c>
      <c r="B17" s="23">
        <f t="shared" si="0"/>
        <v>5860.31</v>
      </c>
      <c r="C17" s="23">
        <f t="shared" si="1"/>
        <v>167437.5</v>
      </c>
      <c r="D17" s="23">
        <f t="shared" si="2"/>
        <v>1004625</v>
      </c>
      <c r="E17" s="24">
        <f t="shared" si="3"/>
        <v>10849.95</v>
      </c>
      <c r="F17" s="23">
        <f aca="true" t="shared" si="7" ref="F17:F33">$F$9</f>
        <v>78794.11764705883</v>
      </c>
      <c r="G17" s="23">
        <f t="shared" si="4"/>
        <v>1260705.8823529412</v>
      </c>
      <c r="H17" s="24">
        <f t="shared" si="5"/>
        <v>12189.45</v>
      </c>
      <c r="I17" s="23">
        <v>0</v>
      </c>
      <c r="J17" s="23">
        <f t="shared" si="6"/>
        <v>1339500</v>
      </c>
    </row>
    <row r="18" spans="1:10" ht="12.75">
      <c r="A18" s="19">
        <v>43466</v>
      </c>
      <c r="B18" s="23">
        <f t="shared" si="0"/>
        <v>5023.13</v>
      </c>
      <c r="C18" s="23">
        <f t="shared" si="1"/>
        <v>167437.5</v>
      </c>
      <c r="D18" s="23">
        <f t="shared" si="2"/>
        <v>837187.5</v>
      </c>
      <c r="E18" s="24">
        <f t="shared" si="3"/>
        <v>10211.72</v>
      </c>
      <c r="F18" s="23">
        <f t="shared" si="7"/>
        <v>78794.11764705883</v>
      </c>
      <c r="G18" s="23">
        <f t="shared" si="4"/>
        <v>1181911.7647058824</v>
      </c>
      <c r="H18" s="24">
        <f t="shared" si="5"/>
        <v>12189.45</v>
      </c>
      <c r="I18" s="23">
        <v>0</v>
      </c>
      <c r="J18" s="23">
        <f t="shared" si="6"/>
        <v>1339500</v>
      </c>
    </row>
    <row r="19" spans="1:10" ht="12.75">
      <c r="A19" s="19">
        <v>43831</v>
      </c>
      <c r="B19" s="23">
        <f t="shared" si="0"/>
        <v>4185.94</v>
      </c>
      <c r="C19" s="23">
        <f t="shared" si="1"/>
        <v>167437.5</v>
      </c>
      <c r="D19" s="23">
        <f t="shared" si="2"/>
        <v>669750</v>
      </c>
      <c r="E19" s="24">
        <f t="shared" si="3"/>
        <v>9573.49</v>
      </c>
      <c r="F19" s="23">
        <f t="shared" si="7"/>
        <v>78794.11764705883</v>
      </c>
      <c r="G19" s="23">
        <f t="shared" si="4"/>
        <v>1103117.6470588236</v>
      </c>
      <c r="H19" s="24">
        <f t="shared" si="5"/>
        <v>12189.45</v>
      </c>
      <c r="I19" s="23">
        <f aca="true" t="shared" si="8" ref="I19:I43">$I$9</f>
        <v>53580</v>
      </c>
      <c r="J19" s="23">
        <f t="shared" si="6"/>
        <v>1285920</v>
      </c>
    </row>
    <row r="20" spans="1:10" ht="12.75">
      <c r="A20" s="19">
        <v>44197</v>
      </c>
      <c r="B20" s="23">
        <f t="shared" si="0"/>
        <v>3348.75</v>
      </c>
      <c r="C20" s="23">
        <f t="shared" si="1"/>
        <v>167437.5</v>
      </c>
      <c r="D20" s="23">
        <f t="shared" si="2"/>
        <v>502312.5</v>
      </c>
      <c r="E20" s="24">
        <f t="shared" si="3"/>
        <v>8935.25</v>
      </c>
      <c r="F20" s="23">
        <f t="shared" si="7"/>
        <v>78794.11764705883</v>
      </c>
      <c r="G20" s="23">
        <f t="shared" si="4"/>
        <v>1024323.5294117648</v>
      </c>
      <c r="H20" s="24">
        <f t="shared" si="5"/>
        <v>11701.87</v>
      </c>
      <c r="I20" s="23">
        <f t="shared" si="8"/>
        <v>53580</v>
      </c>
      <c r="J20" s="23">
        <f t="shared" si="6"/>
        <v>1232340</v>
      </c>
    </row>
    <row r="21" spans="1:10" ht="12.75">
      <c r="A21" s="19">
        <v>44562</v>
      </c>
      <c r="B21" s="23">
        <f t="shared" si="0"/>
        <v>2511.56</v>
      </c>
      <c r="C21" s="23">
        <f t="shared" si="1"/>
        <v>167437.5</v>
      </c>
      <c r="D21" s="23">
        <f t="shared" si="2"/>
        <v>334875</v>
      </c>
      <c r="E21" s="24">
        <f t="shared" si="3"/>
        <v>8297.02</v>
      </c>
      <c r="F21" s="23">
        <f t="shared" si="7"/>
        <v>78794.11764705883</v>
      </c>
      <c r="G21" s="23">
        <f t="shared" si="4"/>
        <v>945529.411764706</v>
      </c>
      <c r="H21" s="24">
        <f t="shared" si="5"/>
        <v>11214.29</v>
      </c>
      <c r="I21" s="23">
        <f t="shared" si="8"/>
        <v>53580</v>
      </c>
      <c r="J21" s="23">
        <f t="shared" si="6"/>
        <v>1178760</v>
      </c>
    </row>
    <row r="22" spans="1:10" ht="12.75">
      <c r="A22" s="19">
        <v>44927</v>
      </c>
      <c r="B22" s="23">
        <f t="shared" si="0"/>
        <v>1674.38</v>
      </c>
      <c r="C22" s="23">
        <f t="shared" si="1"/>
        <v>167437.5</v>
      </c>
      <c r="D22" s="23">
        <f t="shared" si="2"/>
        <v>167437.5</v>
      </c>
      <c r="E22" s="24">
        <f t="shared" si="3"/>
        <v>7658.79</v>
      </c>
      <c r="F22" s="23">
        <f t="shared" si="7"/>
        <v>78794.11764705883</v>
      </c>
      <c r="G22" s="23">
        <f t="shared" si="4"/>
        <v>866735.2941176472</v>
      </c>
      <c r="H22" s="24">
        <f t="shared" si="5"/>
        <v>10726.72</v>
      </c>
      <c r="I22" s="23">
        <f t="shared" si="8"/>
        <v>53580</v>
      </c>
      <c r="J22" s="23">
        <f t="shared" si="6"/>
        <v>1125180</v>
      </c>
    </row>
    <row r="23" spans="1:10" ht="12.75">
      <c r="A23" s="19">
        <v>45292</v>
      </c>
      <c r="B23" s="23">
        <f t="shared" si="0"/>
        <v>837.19</v>
      </c>
      <c r="C23" s="23">
        <f t="shared" si="1"/>
        <v>167437.5</v>
      </c>
      <c r="D23" s="23">
        <f t="shared" si="2"/>
        <v>0</v>
      </c>
      <c r="E23" s="24">
        <f t="shared" si="3"/>
        <v>7020.56</v>
      </c>
      <c r="F23" s="23">
        <f t="shared" si="7"/>
        <v>78794.11764705883</v>
      </c>
      <c r="G23" s="23">
        <f t="shared" si="4"/>
        <v>787941.1764705884</v>
      </c>
      <c r="H23" s="24">
        <f t="shared" si="5"/>
        <v>10239.14</v>
      </c>
      <c r="I23" s="23">
        <f t="shared" si="8"/>
        <v>53580</v>
      </c>
      <c r="J23" s="23">
        <f t="shared" si="6"/>
        <v>1071600</v>
      </c>
    </row>
    <row r="24" spans="1:10" ht="12.75">
      <c r="A24" s="19">
        <v>45658</v>
      </c>
      <c r="B24" s="23"/>
      <c r="C24" s="23"/>
      <c r="D24" s="23"/>
      <c r="E24" s="24">
        <f>ROUND(G23*$G$8,2)</f>
        <v>15758.82</v>
      </c>
      <c r="F24" s="23">
        <f t="shared" si="7"/>
        <v>78794.11764705883</v>
      </c>
      <c r="G24" s="23">
        <f t="shared" si="4"/>
        <v>709147.0588235296</v>
      </c>
      <c r="H24" s="24">
        <f>ROUND(J23*$J$8,2)</f>
        <v>21432</v>
      </c>
      <c r="I24" s="23">
        <f t="shared" si="8"/>
        <v>53580</v>
      </c>
      <c r="J24" s="23">
        <f t="shared" si="6"/>
        <v>1018020</v>
      </c>
    </row>
    <row r="25" spans="1:10" ht="12.75">
      <c r="A25" s="19">
        <v>46023</v>
      </c>
      <c r="B25" s="23"/>
      <c r="C25" s="23"/>
      <c r="D25" s="23"/>
      <c r="E25" s="24">
        <f aca="true" t="shared" si="9" ref="E25:E33">ROUND(G24*$G$8,2)</f>
        <v>14182.94</v>
      </c>
      <c r="F25" s="23">
        <f t="shared" si="7"/>
        <v>78794.11764705883</v>
      </c>
      <c r="G25" s="23">
        <f t="shared" si="4"/>
        <v>630352.9411764708</v>
      </c>
      <c r="H25" s="24">
        <f aca="true" t="shared" si="10" ref="H25:H43">ROUND(J24*$J$8,2)</f>
        <v>20360.4</v>
      </c>
      <c r="I25" s="23">
        <f t="shared" si="8"/>
        <v>53580</v>
      </c>
      <c r="J25" s="23">
        <f t="shared" si="6"/>
        <v>964440</v>
      </c>
    </row>
    <row r="26" spans="1:10" ht="12.75">
      <c r="A26" s="19">
        <v>46388</v>
      </c>
      <c r="B26" s="23"/>
      <c r="C26" s="23"/>
      <c r="D26" s="23"/>
      <c r="E26" s="24">
        <f t="shared" si="9"/>
        <v>12607.06</v>
      </c>
      <c r="F26" s="23">
        <f t="shared" si="7"/>
        <v>78794.11764705883</v>
      </c>
      <c r="G26" s="23">
        <f t="shared" si="4"/>
        <v>551558.823529412</v>
      </c>
      <c r="H26" s="24">
        <f t="shared" si="10"/>
        <v>19288.8</v>
      </c>
      <c r="I26" s="23">
        <f t="shared" si="8"/>
        <v>53580</v>
      </c>
      <c r="J26" s="23">
        <f t="shared" si="6"/>
        <v>910860</v>
      </c>
    </row>
    <row r="27" spans="1:10" ht="12.75">
      <c r="A27" s="19">
        <v>46753</v>
      </c>
      <c r="B27" s="23"/>
      <c r="C27" s="23"/>
      <c r="D27" s="23"/>
      <c r="E27" s="24">
        <f t="shared" si="9"/>
        <v>11031.18</v>
      </c>
      <c r="F27" s="23">
        <f t="shared" si="7"/>
        <v>78794.11764705883</v>
      </c>
      <c r="G27" s="23">
        <f t="shared" si="4"/>
        <v>472764.70588235324</v>
      </c>
      <c r="H27" s="24">
        <f t="shared" si="10"/>
        <v>18217.2</v>
      </c>
      <c r="I27" s="23">
        <f t="shared" si="8"/>
        <v>53580</v>
      </c>
      <c r="J27" s="23">
        <f t="shared" si="6"/>
        <v>857280</v>
      </c>
    </row>
    <row r="28" spans="1:10" ht="12.75">
      <c r="A28" s="19">
        <v>47119</v>
      </c>
      <c r="B28" s="23"/>
      <c r="C28" s="23"/>
      <c r="D28" s="23"/>
      <c r="E28" s="24">
        <f t="shared" si="9"/>
        <v>9455.29</v>
      </c>
      <c r="F28" s="23">
        <f t="shared" si="7"/>
        <v>78794.11764705883</v>
      </c>
      <c r="G28" s="23">
        <f t="shared" si="4"/>
        <v>393970.58823529445</v>
      </c>
      <c r="H28" s="24">
        <f t="shared" si="10"/>
        <v>17145.6</v>
      </c>
      <c r="I28" s="23">
        <f t="shared" si="8"/>
        <v>53580</v>
      </c>
      <c r="J28" s="23">
        <f t="shared" si="6"/>
        <v>803700</v>
      </c>
    </row>
    <row r="29" spans="1:10" ht="12.75">
      <c r="A29" s="19">
        <v>47484</v>
      </c>
      <c r="B29" s="23"/>
      <c r="C29" s="23"/>
      <c r="D29" s="23"/>
      <c r="E29" s="24">
        <f t="shared" si="9"/>
        <v>7879.41</v>
      </c>
      <c r="F29" s="23">
        <f t="shared" si="7"/>
        <v>78794.11764705883</v>
      </c>
      <c r="G29" s="23">
        <f t="shared" si="4"/>
        <v>315176.47058823565</v>
      </c>
      <c r="H29" s="24">
        <f t="shared" si="10"/>
        <v>16074</v>
      </c>
      <c r="I29" s="23">
        <f t="shared" si="8"/>
        <v>53580</v>
      </c>
      <c r="J29" s="23">
        <f t="shared" si="6"/>
        <v>750120</v>
      </c>
    </row>
    <row r="30" spans="1:10" ht="12.75">
      <c r="A30" s="19">
        <v>47849</v>
      </c>
      <c r="B30" s="23"/>
      <c r="C30" s="23"/>
      <c r="D30" s="23"/>
      <c r="E30" s="24">
        <f t="shared" si="9"/>
        <v>6303.53</v>
      </c>
      <c r="F30" s="23">
        <f t="shared" si="7"/>
        <v>78794.11764705883</v>
      </c>
      <c r="G30" s="23">
        <f t="shared" si="4"/>
        <v>236382.35294117682</v>
      </c>
      <c r="H30" s="24">
        <f t="shared" si="10"/>
        <v>15002.4</v>
      </c>
      <c r="I30" s="23">
        <f t="shared" si="8"/>
        <v>53580</v>
      </c>
      <c r="J30" s="23">
        <f t="shared" si="6"/>
        <v>696540</v>
      </c>
    </row>
    <row r="31" spans="1:10" ht="12.75">
      <c r="A31" s="19">
        <v>48214</v>
      </c>
      <c r="B31" s="23"/>
      <c r="C31" s="23"/>
      <c r="D31" s="23"/>
      <c r="E31" s="24">
        <f t="shared" si="9"/>
        <v>4727.65</v>
      </c>
      <c r="F31" s="23">
        <f t="shared" si="7"/>
        <v>78794.11764705883</v>
      </c>
      <c r="G31" s="23">
        <f t="shared" si="4"/>
        <v>157588.235294118</v>
      </c>
      <c r="H31" s="24">
        <f t="shared" si="10"/>
        <v>13930.8</v>
      </c>
      <c r="I31" s="23">
        <f t="shared" si="8"/>
        <v>53580</v>
      </c>
      <c r="J31" s="23">
        <f t="shared" si="6"/>
        <v>642960</v>
      </c>
    </row>
    <row r="32" spans="1:10" ht="12.75">
      <c r="A32" s="19">
        <v>48580</v>
      </c>
      <c r="B32" s="23"/>
      <c r="C32" s="23"/>
      <c r="D32" s="23"/>
      <c r="E32" s="24">
        <f t="shared" si="9"/>
        <v>3151.76</v>
      </c>
      <c r="F32" s="23">
        <f t="shared" si="7"/>
        <v>78794.11764705883</v>
      </c>
      <c r="G32" s="23">
        <f t="shared" si="4"/>
        <v>78794.11764705917</v>
      </c>
      <c r="H32" s="24">
        <f t="shared" si="10"/>
        <v>12859.2</v>
      </c>
      <c r="I32" s="23">
        <f t="shared" si="8"/>
        <v>53580</v>
      </c>
      <c r="J32" s="23">
        <f t="shared" si="6"/>
        <v>589380</v>
      </c>
    </row>
    <row r="33" spans="1:10" ht="12.75">
      <c r="A33" s="19">
        <v>48945</v>
      </c>
      <c r="B33" s="23"/>
      <c r="C33" s="23"/>
      <c r="D33" s="23"/>
      <c r="E33" s="24">
        <f t="shared" si="9"/>
        <v>1575.88</v>
      </c>
      <c r="F33" s="23">
        <f t="shared" si="7"/>
        <v>78794.11764705883</v>
      </c>
      <c r="G33" s="23">
        <f t="shared" si="4"/>
        <v>3.4924596548080444E-10</v>
      </c>
      <c r="H33" s="24">
        <f t="shared" si="10"/>
        <v>11787.6</v>
      </c>
      <c r="I33" s="23">
        <f t="shared" si="8"/>
        <v>53580</v>
      </c>
      <c r="J33" s="23">
        <f t="shared" si="6"/>
        <v>535800</v>
      </c>
    </row>
    <row r="34" spans="1:10" ht="12.75">
      <c r="A34" s="19">
        <v>49310</v>
      </c>
      <c r="B34" s="23"/>
      <c r="C34" s="23"/>
      <c r="D34" s="23"/>
      <c r="E34" s="22"/>
      <c r="F34" s="19"/>
      <c r="G34" s="23"/>
      <c r="H34" s="24">
        <f t="shared" si="10"/>
        <v>10716</v>
      </c>
      <c r="I34" s="23">
        <f t="shared" si="8"/>
        <v>53580</v>
      </c>
      <c r="J34" s="23">
        <f t="shared" si="6"/>
        <v>482220</v>
      </c>
    </row>
    <row r="35" spans="1:10" ht="12.75">
      <c r="A35" s="19">
        <v>49675</v>
      </c>
      <c r="B35" s="23"/>
      <c r="C35" s="23"/>
      <c r="D35" s="23"/>
      <c r="E35" s="22"/>
      <c r="F35" s="19"/>
      <c r="G35" s="23"/>
      <c r="H35" s="24">
        <f t="shared" si="10"/>
        <v>9644.4</v>
      </c>
      <c r="I35" s="23">
        <f t="shared" si="8"/>
        <v>53580</v>
      </c>
      <c r="J35" s="23">
        <f t="shared" si="6"/>
        <v>428640</v>
      </c>
    </row>
    <row r="36" spans="1:10" ht="12.75">
      <c r="A36" s="19">
        <v>50041</v>
      </c>
      <c r="B36" s="23"/>
      <c r="C36" s="23"/>
      <c r="D36" s="23"/>
      <c r="E36" s="20"/>
      <c r="F36" s="19"/>
      <c r="G36" s="23"/>
      <c r="H36" s="24">
        <f t="shared" si="10"/>
        <v>8572.8</v>
      </c>
      <c r="I36" s="23">
        <f t="shared" si="8"/>
        <v>53580</v>
      </c>
      <c r="J36" s="23">
        <f t="shared" si="6"/>
        <v>375060</v>
      </c>
    </row>
    <row r="37" spans="1:10" ht="12.75">
      <c r="A37" s="19">
        <v>50406</v>
      </c>
      <c r="B37" s="23"/>
      <c r="C37" s="23"/>
      <c r="D37" s="23"/>
      <c r="E37" s="20"/>
      <c r="F37" s="19"/>
      <c r="G37" s="23"/>
      <c r="H37" s="24">
        <f t="shared" si="10"/>
        <v>7501.2</v>
      </c>
      <c r="I37" s="23">
        <f t="shared" si="8"/>
        <v>53580</v>
      </c>
      <c r="J37" s="23">
        <f t="shared" si="6"/>
        <v>321480</v>
      </c>
    </row>
    <row r="38" spans="1:10" ht="12.75">
      <c r="A38" s="19">
        <v>50771</v>
      </c>
      <c r="B38" s="23"/>
      <c r="C38" s="23"/>
      <c r="D38" s="23"/>
      <c r="E38" s="20"/>
      <c r="F38" s="19"/>
      <c r="G38" s="23"/>
      <c r="H38" s="24">
        <f t="shared" si="10"/>
        <v>6429.6</v>
      </c>
      <c r="I38" s="23">
        <f t="shared" si="8"/>
        <v>53580</v>
      </c>
      <c r="J38" s="23">
        <f t="shared" si="6"/>
        <v>267900</v>
      </c>
    </row>
    <row r="39" spans="1:10" ht="12.75">
      <c r="A39" s="19">
        <v>51136</v>
      </c>
      <c r="B39" s="23"/>
      <c r="C39" s="23"/>
      <c r="D39" s="23"/>
      <c r="E39" s="20"/>
      <c r="F39" s="19"/>
      <c r="G39" s="23"/>
      <c r="H39" s="24">
        <f t="shared" si="10"/>
        <v>5358</v>
      </c>
      <c r="I39" s="23">
        <f t="shared" si="8"/>
        <v>53580</v>
      </c>
      <c r="J39" s="23">
        <f t="shared" si="6"/>
        <v>214320</v>
      </c>
    </row>
    <row r="40" spans="1:10" ht="12.75">
      <c r="A40" s="19">
        <v>51502</v>
      </c>
      <c r="B40" s="23"/>
      <c r="C40" s="23"/>
      <c r="D40" s="23"/>
      <c r="E40" s="20"/>
      <c r="F40" s="19"/>
      <c r="G40" s="23"/>
      <c r="H40" s="24">
        <f t="shared" si="10"/>
        <v>4286.4</v>
      </c>
      <c r="I40" s="23">
        <f t="shared" si="8"/>
        <v>53580</v>
      </c>
      <c r="J40" s="23">
        <f t="shared" si="6"/>
        <v>160740</v>
      </c>
    </row>
    <row r="41" spans="1:10" ht="12.75">
      <c r="A41" s="19">
        <v>51867</v>
      </c>
      <c r="B41" s="23"/>
      <c r="C41" s="23"/>
      <c r="D41" s="23"/>
      <c r="E41" s="20"/>
      <c r="F41" s="19"/>
      <c r="G41" s="23"/>
      <c r="H41" s="24">
        <f t="shared" si="10"/>
        <v>3214.8</v>
      </c>
      <c r="I41" s="23">
        <f t="shared" si="8"/>
        <v>53580</v>
      </c>
      <c r="J41" s="23">
        <f t="shared" si="6"/>
        <v>107160</v>
      </c>
    </row>
    <row r="42" spans="1:10" ht="12.75">
      <c r="A42" s="19">
        <v>52232</v>
      </c>
      <c r="B42" s="23"/>
      <c r="C42" s="23"/>
      <c r="D42" s="23"/>
      <c r="E42" s="20"/>
      <c r="F42" s="19"/>
      <c r="G42" s="23"/>
      <c r="H42" s="24">
        <f t="shared" si="10"/>
        <v>2143.2</v>
      </c>
      <c r="I42" s="23">
        <f t="shared" si="8"/>
        <v>53580</v>
      </c>
      <c r="J42" s="23">
        <f t="shared" si="6"/>
        <v>53580</v>
      </c>
    </row>
    <row r="43" spans="1:10" ht="12.75">
      <c r="A43" s="19">
        <v>52597</v>
      </c>
      <c r="B43" s="23"/>
      <c r="C43" s="23"/>
      <c r="D43" s="23"/>
      <c r="E43" s="20"/>
      <c r="F43" s="19"/>
      <c r="G43" s="23"/>
      <c r="H43" s="24">
        <f t="shared" si="10"/>
        <v>1071.6</v>
      </c>
      <c r="I43" s="23">
        <f t="shared" si="8"/>
        <v>53580</v>
      </c>
      <c r="J43" s="23">
        <f t="shared" si="6"/>
        <v>0</v>
      </c>
    </row>
    <row r="44" spans="1:10" ht="9" customHeight="1">
      <c r="A44" s="19"/>
      <c r="B44" s="23"/>
      <c r="C44" s="23"/>
      <c r="D44" s="23"/>
      <c r="E44" s="20"/>
      <c r="F44" s="19"/>
      <c r="G44" s="23"/>
      <c r="H44" s="20"/>
      <c r="I44" s="20"/>
      <c r="J44" s="20"/>
    </row>
    <row r="45" spans="1:10" ht="13.5" thickBot="1">
      <c r="A45" s="19"/>
      <c r="B45" s="25">
        <f>SUM(B14:B44)</f>
        <v>43533.76</v>
      </c>
      <c r="C45" s="25">
        <f>SUM(C14:C44)</f>
        <v>1339500</v>
      </c>
      <c r="D45" s="23"/>
      <c r="E45" s="25">
        <f>SUM(E14:E44)</f>
        <v>181770.15000000002</v>
      </c>
      <c r="F45" s="25">
        <f>SUM(F14:F44)</f>
        <v>1339499.9999999998</v>
      </c>
      <c r="G45" s="20"/>
      <c r="H45" s="25">
        <f>SUM(H14:H44)</f>
        <v>342054.7199999999</v>
      </c>
      <c r="I45" s="25">
        <f>SUM(I14:I44)</f>
        <v>1339500</v>
      </c>
      <c r="J45" s="20"/>
    </row>
    <row r="46" spans="1:9" ht="13.5" thickTop="1">
      <c r="A46" s="2"/>
      <c r="B46" s="1"/>
      <c r="C46" s="1"/>
      <c r="D46" s="1"/>
      <c r="F46" s="2"/>
      <c r="G46" s="1"/>
      <c r="H46" s="1"/>
      <c r="I46" s="1"/>
    </row>
    <row r="47" spans="1:9" ht="12.75">
      <c r="A47" s="4"/>
      <c r="B47" s="1"/>
      <c r="C47" s="1"/>
      <c r="D47" s="1"/>
      <c r="F47" s="4"/>
      <c r="G47" s="1"/>
      <c r="H47" s="1"/>
      <c r="I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ht="12.75">
      <c r="A54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2014-11-10T14:18:09Z</cp:lastPrinted>
  <dcterms:created xsi:type="dcterms:W3CDTF">2003-11-05T07:55:40Z</dcterms:created>
  <dcterms:modified xsi:type="dcterms:W3CDTF">2014-11-10T14:18:49Z</dcterms:modified>
  <cp:category/>
  <cp:version/>
  <cp:contentType/>
  <cp:contentStatus/>
</cp:coreProperties>
</file>