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Sitzungsgelder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<sst xmlns="http://schemas.openxmlformats.org/spreadsheetml/2006/main" count="47" uniqueCount="25">
  <si>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BV</t>
  </si>
  <si>
    <t>HA</t>
  </si>
  <si>
    <t>A-Vors.</t>
  </si>
  <si>
    <t>1. Stadtrat</t>
  </si>
  <si>
    <t>2. Stadtrat</t>
  </si>
  <si>
    <t>3. Stadtrat</t>
  </si>
  <si>
    <t>bürgerliche</t>
  </si>
  <si>
    <t>FV</t>
  </si>
  <si>
    <t>1. stv. BV</t>
  </si>
  <si>
    <t>2. stv. BV</t>
  </si>
  <si>
    <t>Summe</t>
  </si>
  <si>
    <t>monatliche</t>
  </si>
  <si>
    <t>Stadtvertreter</t>
  </si>
  <si>
    <t>jährliche</t>
  </si>
  <si>
    <t>16 Mitglieder á 50,-- €</t>
  </si>
  <si>
    <t>23 Stadtvertreter á 115,-- €</t>
  </si>
  <si>
    <t>verfügbar</t>
  </si>
  <si>
    <t>Überschreitung</t>
  </si>
  <si>
    <t>stellvertretende Ausschussmitglieder im Vertretungsfall</t>
  </si>
  <si>
    <t>Zusammenfassung Aufwandsentschädigungen vor Änderung 01.12.2010</t>
  </si>
  <si>
    <t>ca. 22 mal im Jahr</t>
  </si>
  <si>
    <t>23 Stadtvertreter á 106,-- €</t>
  </si>
  <si>
    <t>Gesamtbedarf</t>
  </si>
  <si>
    <t>Zusammenfassung Aufwandsentschädigungen nach Änderung 01.12.2010 (aktuell)</t>
  </si>
  <si>
    <t>Einsparung in 2011, wenn die alten Sätze wieder gelten: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</si>
</sst>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\ [$€-407]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/>
    </xf>
    <xf numFmtId="164" fontId="2" fillId="2" borderId="0" xfId="0" applyNumberFormat="1" applyFont="1" applyFill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 topLeftCell="A28">
      <selection activeCell="H48" sqref="H48"/>
    </sheetView>
  </sheetViews>
  <sheetFormatPr defaultColWidth="11.421875" defaultRowHeight="12.75"/>
  <cols>
    <col min="1" max="1" width="20.8515625" style="0" customWidth="1"/>
    <col min="2" max="2" width="10.57421875" style="0" bestFit="1" customWidth="1"/>
    <col min="3" max="4" width="7.00390625" style="0" bestFit="1" customWidth="1"/>
    <col min="5" max="5" width="6.57421875" style="0" bestFit="1" customWidth="1"/>
    <col min="6" max="8" width="8.140625" style="0" bestFit="1" customWidth="1"/>
    <col min="9" max="9" width="8.421875" style="0" customWidth="1"/>
    <col min="10" max="11" width="7.8515625" style="0" bestFit="1" customWidth="1"/>
    <col min="12" max="12" width="10.00390625" style="0" bestFit="1" customWidth="1"/>
    <col min="13" max="13" width="9.140625" style="0" bestFit="1" customWidth="1"/>
    <col min="15" max="15" width="10.7109375" style="0" customWidth="1"/>
  </cols>
  <sheetData>
    <row r="1" spans="1:13" ht="12.75">
      <c r="A1" s="5" t="s">
        <v>23</v>
      </c>
      <c r="J1" s="11">
        <v>0.2</v>
      </c>
      <c r="K1" s="11">
        <v>0.1</v>
      </c>
      <c r="L1" s="3" t="s">
        <v>11</v>
      </c>
      <c r="M1" s="3" t="s">
        <v>13</v>
      </c>
    </row>
    <row r="2" spans="1:13" ht="18" customHeight="1">
      <c r="A2" s="6"/>
      <c r="B2" s="7" t="s">
        <v>12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10</v>
      </c>
    </row>
    <row r="3" ht="12.75">
      <c r="B3" s="10">
        <v>115</v>
      </c>
    </row>
    <row r="4" spans="1:13" ht="12.75">
      <c r="A4" s="1" t="s">
        <v>15</v>
      </c>
      <c r="B4" s="4">
        <f>B3*23</f>
        <v>2645</v>
      </c>
      <c r="L4" s="4">
        <f aca="true" t="shared" si="0" ref="L4:L21">SUM(B4:K4)</f>
        <v>2645</v>
      </c>
      <c r="M4" s="4">
        <f aca="true" t="shared" si="1" ref="M4:M21">L4*12</f>
        <v>31740</v>
      </c>
    </row>
    <row r="5" spans="1:13" ht="12.75">
      <c r="A5" s="1"/>
      <c r="B5" s="4"/>
      <c r="C5" s="10">
        <v>480</v>
      </c>
      <c r="L5" s="4">
        <f t="shared" si="0"/>
        <v>480</v>
      </c>
      <c r="M5" s="4">
        <f t="shared" si="1"/>
        <v>5760</v>
      </c>
    </row>
    <row r="6" spans="1:13" ht="12.75">
      <c r="A6" s="1"/>
      <c r="B6" s="4"/>
      <c r="D6" s="4">
        <v>135</v>
      </c>
      <c r="F6" s="4">
        <v>100</v>
      </c>
      <c r="G6" s="4">
        <v>25</v>
      </c>
      <c r="H6" s="4">
        <v>0</v>
      </c>
      <c r="L6" s="4">
        <f t="shared" si="0"/>
        <v>260</v>
      </c>
      <c r="M6" s="4">
        <f t="shared" si="1"/>
        <v>3120</v>
      </c>
    </row>
    <row r="7" spans="1:13" ht="12.75">
      <c r="A7" s="1"/>
      <c r="B7" s="4"/>
      <c r="D7" s="4">
        <f>D6</f>
        <v>135</v>
      </c>
      <c r="I7" s="4">
        <v>150</v>
      </c>
      <c r="L7" s="4">
        <f t="shared" si="0"/>
        <v>285</v>
      </c>
      <c r="M7" s="4">
        <f t="shared" si="1"/>
        <v>3420</v>
      </c>
    </row>
    <row r="8" spans="1:13" ht="12.75">
      <c r="A8" s="1"/>
      <c r="B8" s="4"/>
      <c r="D8" s="4">
        <f>D6</f>
        <v>135</v>
      </c>
      <c r="J8" s="4">
        <f>C5/100*20</f>
        <v>96</v>
      </c>
      <c r="K8" s="4">
        <f>J8/2</f>
        <v>48</v>
      </c>
      <c r="L8" s="4">
        <f t="shared" si="0"/>
        <v>279</v>
      </c>
      <c r="M8" s="4">
        <f t="shared" si="1"/>
        <v>3348</v>
      </c>
    </row>
    <row r="9" spans="1:13" ht="12.75">
      <c r="A9" s="1"/>
      <c r="B9" s="4"/>
      <c r="D9" s="4">
        <f>D6</f>
        <v>135</v>
      </c>
      <c r="L9" s="4">
        <f t="shared" si="0"/>
        <v>135</v>
      </c>
      <c r="M9" s="4">
        <f t="shared" si="1"/>
        <v>1620</v>
      </c>
    </row>
    <row r="10" spans="1:13" ht="12.75">
      <c r="A10" s="1"/>
      <c r="B10" s="4"/>
      <c r="E10" s="4">
        <v>53</v>
      </c>
      <c r="L10" s="4">
        <f t="shared" si="0"/>
        <v>53</v>
      </c>
      <c r="M10" s="4">
        <f t="shared" si="1"/>
        <v>636</v>
      </c>
    </row>
    <row r="11" spans="1:13" ht="12.75">
      <c r="A11" s="1"/>
      <c r="B11" s="4"/>
      <c r="E11" s="4">
        <f>E10</f>
        <v>53</v>
      </c>
      <c r="L11" s="4">
        <f t="shared" si="0"/>
        <v>53</v>
      </c>
      <c r="M11" s="4">
        <f t="shared" si="1"/>
        <v>636</v>
      </c>
    </row>
    <row r="12" spans="1:13" ht="12.75">
      <c r="A12" s="1"/>
      <c r="B12" s="4"/>
      <c r="D12" s="4">
        <f>D6</f>
        <v>135</v>
      </c>
      <c r="L12" s="4">
        <f t="shared" si="0"/>
        <v>135</v>
      </c>
      <c r="M12" s="4">
        <f t="shared" si="1"/>
        <v>1620</v>
      </c>
    </row>
    <row r="13" spans="1:13" ht="12.75">
      <c r="A13" s="1"/>
      <c r="B13" s="4"/>
      <c r="D13" s="4">
        <f>D6</f>
        <v>135</v>
      </c>
      <c r="L13" s="4">
        <f t="shared" si="0"/>
        <v>135</v>
      </c>
      <c r="M13" s="4">
        <f t="shared" si="1"/>
        <v>1620</v>
      </c>
    </row>
    <row r="14" spans="1:13" ht="12.75">
      <c r="A14" s="1"/>
      <c r="B14" s="4"/>
      <c r="D14" s="4">
        <f>D6</f>
        <v>135</v>
      </c>
      <c r="E14" s="4">
        <f>E10</f>
        <v>53</v>
      </c>
      <c r="L14" s="4">
        <f t="shared" si="0"/>
        <v>188</v>
      </c>
      <c r="M14" s="4">
        <f t="shared" si="1"/>
        <v>2256</v>
      </c>
    </row>
    <row r="15" spans="1:13" ht="12.75">
      <c r="A15" s="1"/>
      <c r="B15" s="4"/>
      <c r="D15" s="4">
        <f>D6</f>
        <v>135</v>
      </c>
      <c r="E15" s="4">
        <f>E10</f>
        <v>53</v>
      </c>
      <c r="I15" s="4">
        <f>I7</f>
        <v>150</v>
      </c>
      <c r="L15" s="4">
        <f t="shared" si="0"/>
        <v>338</v>
      </c>
      <c r="M15" s="4">
        <f t="shared" si="1"/>
        <v>4056</v>
      </c>
    </row>
    <row r="16" spans="1:13" ht="12.75">
      <c r="A16" s="1"/>
      <c r="B16" s="4"/>
      <c r="I16" s="4">
        <f>I7</f>
        <v>150</v>
      </c>
      <c r="L16" s="4">
        <f t="shared" si="0"/>
        <v>150</v>
      </c>
      <c r="M16" s="4">
        <f t="shared" si="1"/>
        <v>1800</v>
      </c>
    </row>
    <row r="17" spans="1:13" ht="12.75">
      <c r="A17" s="1"/>
      <c r="B17" s="4"/>
      <c r="D17" s="4">
        <f>D6</f>
        <v>135</v>
      </c>
      <c r="L17" s="4">
        <f t="shared" si="0"/>
        <v>135</v>
      </c>
      <c r="M17" s="4">
        <f t="shared" si="1"/>
        <v>1620</v>
      </c>
    </row>
    <row r="18" spans="1:13" ht="12.75">
      <c r="A18" s="1"/>
      <c r="B18" s="4"/>
      <c r="E18" s="4">
        <f>E10</f>
        <v>53</v>
      </c>
      <c r="L18" s="4">
        <f t="shared" si="0"/>
        <v>53</v>
      </c>
      <c r="M18" s="4">
        <f t="shared" si="1"/>
        <v>636</v>
      </c>
    </row>
    <row r="19" spans="1:13" ht="12.75">
      <c r="A19" s="1"/>
      <c r="B19" s="4"/>
      <c r="D19" s="4">
        <f>D6</f>
        <v>135</v>
      </c>
      <c r="L19" s="4">
        <f t="shared" si="0"/>
        <v>135</v>
      </c>
      <c r="M19" s="4">
        <f t="shared" si="1"/>
        <v>1620</v>
      </c>
    </row>
    <row r="20" spans="1:13" ht="12.75">
      <c r="A20" s="1"/>
      <c r="B20" s="4"/>
      <c r="I20" s="4">
        <f>I7</f>
        <v>150</v>
      </c>
      <c r="L20" s="4">
        <f t="shared" si="0"/>
        <v>150</v>
      </c>
      <c r="M20" s="4">
        <f t="shared" si="1"/>
        <v>1800</v>
      </c>
    </row>
    <row r="21" spans="1:14" ht="12.75">
      <c r="A21" s="1"/>
      <c r="B21" s="4"/>
      <c r="D21" s="4">
        <f>D6</f>
        <v>135</v>
      </c>
      <c r="I21" s="4">
        <f>I7</f>
        <v>150</v>
      </c>
      <c r="L21" s="4">
        <f t="shared" si="0"/>
        <v>285</v>
      </c>
      <c r="M21" s="4">
        <f t="shared" si="1"/>
        <v>3420</v>
      </c>
      <c r="N21" s="4">
        <f>SUM(M4:M21)</f>
        <v>70728</v>
      </c>
    </row>
    <row r="22" spans="1:14" ht="7.5" customHeight="1">
      <c r="A22" s="1"/>
      <c r="B22" s="4"/>
      <c r="L22" s="4"/>
      <c r="M22" s="4"/>
      <c r="N22" s="4"/>
    </row>
    <row r="23" spans="1:14" ht="12.75">
      <c r="A23" s="8" t="s">
        <v>6</v>
      </c>
      <c r="B23" s="4">
        <v>50</v>
      </c>
      <c r="L23" s="4"/>
      <c r="M23" s="4"/>
      <c r="N23" s="4"/>
    </row>
    <row r="24" spans="1:14" ht="12.75">
      <c r="A24" s="2" t="s">
        <v>14</v>
      </c>
      <c r="B24" s="4">
        <f>B23*16</f>
        <v>800</v>
      </c>
      <c r="L24" s="4">
        <f>SUM(B24:K24)</f>
        <v>800</v>
      </c>
      <c r="M24" s="4">
        <f>L24*12</f>
        <v>9600</v>
      </c>
      <c r="N24" s="4">
        <f>M24</f>
        <v>9600</v>
      </c>
    </row>
    <row r="25" spans="1:13" ht="8.25" customHeight="1">
      <c r="A25" s="2"/>
      <c r="B25" s="4"/>
      <c r="L25" s="4"/>
      <c r="M25" s="4"/>
    </row>
    <row r="26" spans="1:14" ht="12.75">
      <c r="A26" s="1" t="s">
        <v>18</v>
      </c>
      <c r="E26" s="10">
        <v>31</v>
      </c>
      <c r="G26" s="1" t="s">
        <v>20</v>
      </c>
      <c r="H26" s="1"/>
      <c r="N26" s="4">
        <f>E26*22</f>
        <v>682</v>
      </c>
    </row>
    <row r="27" spans="1:15" ht="7.5" customHeight="1">
      <c r="A27" s="2"/>
      <c r="B27" s="4"/>
      <c r="L27" s="4"/>
      <c r="M27" s="4"/>
      <c r="N27" s="4"/>
      <c r="O27" s="4"/>
    </row>
    <row r="28" spans="12:15" ht="12.75">
      <c r="L28" s="1" t="s">
        <v>22</v>
      </c>
      <c r="N28" s="14">
        <f>SUM(N21:N26)</f>
        <v>81010</v>
      </c>
      <c r="O28" s="4"/>
    </row>
    <row r="29" spans="1:15" ht="12.75">
      <c r="A29" s="2"/>
      <c r="B29" s="4"/>
      <c r="O29" s="4"/>
    </row>
    <row r="30" spans="12:15" ht="12.75">
      <c r="L30" s="4" t="s">
        <v>16</v>
      </c>
      <c r="M30" s="4"/>
      <c r="N30" s="4">
        <v>80000</v>
      </c>
      <c r="O30" s="4"/>
    </row>
    <row r="31" spans="1:15" ht="9" customHeight="1">
      <c r="A31" s="2"/>
      <c r="B31" s="4"/>
      <c r="O31" s="4"/>
    </row>
    <row r="32" spans="1:15" ht="12.75" customHeight="1">
      <c r="A32" s="2"/>
      <c r="B32" s="4"/>
      <c r="L32" s="1" t="s">
        <v>17</v>
      </c>
      <c r="N32" s="4">
        <f>N28-N30</f>
        <v>1010</v>
      </c>
      <c r="O32" s="4"/>
    </row>
    <row r="34" spans="12:13" ht="12.75">
      <c r="L34" s="4"/>
      <c r="M34" s="4"/>
    </row>
    <row r="35" spans="1:13" ht="12.75">
      <c r="A35" s="5" t="s">
        <v>19</v>
      </c>
      <c r="J35" s="11">
        <v>0.2</v>
      </c>
      <c r="K35" s="11">
        <v>0.1</v>
      </c>
      <c r="L35" s="3" t="s">
        <v>11</v>
      </c>
      <c r="M35" s="3" t="s">
        <v>13</v>
      </c>
    </row>
    <row r="36" spans="1:13" ht="15.75" customHeight="1">
      <c r="A36" s="6"/>
      <c r="B36" s="7" t="s">
        <v>12</v>
      </c>
      <c r="C36" s="7" t="s">
        <v>0</v>
      </c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7</v>
      </c>
      <c r="J36" s="7" t="s">
        <v>8</v>
      </c>
      <c r="K36" s="7" t="s">
        <v>9</v>
      </c>
      <c r="L36" s="7" t="s">
        <v>10</v>
      </c>
      <c r="M36" s="7" t="s">
        <v>10</v>
      </c>
    </row>
    <row r="37" ht="12.75">
      <c r="B37" s="10">
        <v>106</v>
      </c>
    </row>
    <row r="38" spans="1:13" ht="12.75">
      <c r="A38" s="1" t="s">
        <v>21</v>
      </c>
      <c r="B38" s="4">
        <f>B37*23</f>
        <v>2438</v>
      </c>
      <c r="L38" s="4">
        <f aca="true" t="shared" si="2" ref="L38:L55">SUM(B38:K38)</f>
        <v>2438</v>
      </c>
      <c r="M38" s="4">
        <f aca="true" t="shared" si="3" ref="M38:M55">L38*12</f>
        <v>29256</v>
      </c>
    </row>
    <row r="39" spans="1:13" ht="12.75">
      <c r="A39" s="1"/>
      <c r="B39" s="4"/>
      <c r="C39" s="10">
        <v>442</v>
      </c>
      <c r="L39" s="4">
        <f t="shared" si="2"/>
        <v>442</v>
      </c>
      <c r="M39" s="4">
        <f t="shared" si="3"/>
        <v>5304</v>
      </c>
    </row>
    <row r="40" spans="1:13" ht="12.75">
      <c r="A40" s="1"/>
      <c r="B40" s="4"/>
      <c r="D40" s="4">
        <v>135</v>
      </c>
      <c r="F40" s="4">
        <v>100</v>
      </c>
      <c r="G40" s="4">
        <v>25</v>
      </c>
      <c r="H40" s="4">
        <v>0</v>
      </c>
      <c r="L40" s="4">
        <f t="shared" si="2"/>
        <v>260</v>
      </c>
      <c r="M40" s="4">
        <f t="shared" si="3"/>
        <v>3120</v>
      </c>
    </row>
    <row r="41" spans="1:13" ht="12.75">
      <c r="A41" s="1"/>
      <c r="B41" s="4"/>
      <c r="D41" s="4">
        <f>D40</f>
        <v>135</v>
      </c>
      <c r="I41" s="4">
        <v>150</v>
      </c>
      <c r="L41" s="4">
        <f t="shared" si="2"/>
        <v>285</v>
      </c>
      <c r="M41" s="4">
        <f t="shared" si="3"/>
        <v>3420</v>
      </c>
    </row>
    <row r="42" spans="1:13" ht="12.75">
      <c r="A42" s="1"/>
      <c r="B42" s="4"/>
      <c r="D42" s="4">
        <f>D40</f>
        <v>135</v>
      </c>
      <c r="J42" s="4">
        <f>C39/100*20</f>
        <v>88.4</v>
      </c>
      <c r="K42" s="4">
        <f>J42/2</f>
        <v>44.2</v>
      </c>
      <c r="L42" s="4">
        <f t="shared" si="2"/>
        <v>267.6</v>
      </c>
      <c r="M42" s="4">
        <f t="shared" si="3"/>
        <v>3211.2000000000003</v>
      </c>
    </row>
    <row r="43" spans="1:13" ht="12.75">
      <c r="A43" s="1"/>
      <c r="B43" s="4"/>
      <c r="D43" s="4">
        <f>D40</f>
        <v>135</v>
      </c>
      <c r="L43" s="4">
        <f t="shared" si="2"/>
        <v>135</v>
      </c>
      <c r="M43" s="4">
        <f t="shared" si="3"/>
        <v>1620</v>
      </c>
    </row>
    <row r="44" spans="1:13" ht="12.75">
      <c r="A44" s="1"/>
      <c r="B44" s="4"/>
      <c r="E44" s="4">
        <v>53</v>
      </c>
      <c r="L44" s="4">
        <f t="shared" si="2"/>
        <v>53</v>
      </c>
      <c r="M44" s="4">
        <f t="shared" si="3"/>
        <v>636</v>
      </c>
    </row>
    <row r="45" spans="1:13" ht="12.75">
      <c r="A45" s="1"/>
      <c r="B45" s="4"/>
      <c r="E45" s="4">
        <f>E44</f>
        <v>53</v>
      </c>
      <c r="L45" s="4">
        <f t="shared" si="2"/>
        <v>53</v>
      </c>
      <c r="M45" s="4">
        <f t="shared" si="3"/>
        <v>636</v>
      </c>
    </row>
    <row r="46" spans="1:13" ht="12.75">
      <c r="A46" s="1"/>
      <c r="B46" s="4"/>
      <c r="D46" s="4">
        <f>D40</f>
        <v>135</v>
      </c>
      <c r="L46" s="4">
        <f t="shared" si="2"/>
        <v>135</v>
      </c>
      <c r="M46" s="4">
        <f t="shared" si="3"/>
        <v>1620</v>
      </c>
    </row>
    <row r="47" spans="1:13" ht="12.75">
      <c r="A47" s="1"/>
      <c r="B47" s="4"/>
      <c r="D47" s="4">
        <f>D40</f>
        <v>135</v>
      </c>
      <c r="L47" s="4">
        <f t="shared" si="2"/>
        <v>135</v>
      </c>
      <c r="M47" s="4">
        <f t="shared" si="3"/>
        <v>1620</v>
      </c>
    </row>
    <row r="48" spans="1:13" ht="12.75">
      <c r="A48" s="1"/>
      <c r="B48" s="4"/>
      <c r="D48" s="4">
        <f>D40</f>
        <v>135</v>
      </c>
      <c r="E48" s="4">
        <f>E44</f>
        <v>53</v>
      </c>
      <c r="L48" s="4">
        <f t="shared" si="2"/>
        <v>188</v>
      </c>
      <c r="M48" s="4">
        <f t="shared" si="3"/>
        <v>2256</v>
      </c>
    </row>
    <row r="49" spans="1:13" ht="12.75">
      <c r="A49" s="1"/>
      <c r="B49" s="4"/>
      <c r="D49" s="4">
        <f>D40</f>
        <v>135</v>
      </c>
      <c r="E49" s="4">
        <f>E44</f>
        <v>53</v>
      </c>
      <c r="I49" s="4">
        <f>I41</f>
        <v>150</v>
      </c>
      <c r="L49" s="4">
        <f t="shared" si="2"/>
        <v>338</v>
      </c>
      <c r="M49" s="4">
        <f t="shared" si="3"/>
        <v>4056</v>
      </c>
    </row>
    <row r="50" spans="1:13" ht="12.75">
      <c r="A50" s="1"/>
      <c r="B50" s="4"/>
      <c r="I50" s="4">
        <f>I41</f>
        <v>150</v>
      </c>
      <c r="L50" s="4">
        <f t="shared" si="2"/>
        <v>150</v>
      </c>
      <c r="M50" s="4">
        <f t="shared" si="3"/>
        <v>1800</v>
      </c>
    </row>
    <row r="51" spans="1:13" ht="12.75">
      <c r="A51" s="1"/>
      <c r="B51" s="4"/>
      <c r="D51" s="4">
        <f>D40</f>
        <v>135</v>
      </c>
      <c r="L51" s="4">
        <f t="shared" si="2"/>
        <v>135</v>
      </c>
      <c r="M51" s="4">
        <f t="shared" si="3"/>
        <v>1620</v>
      </c>
    </row>
    <row r="52" spans="1:13" ht="12.75">
      <c r="A52" s="1"/>
      <c r="B52" s="4"/>
      <c r="E52" s="4">
        <f>E44</f>
        <v>53</v>
      </c>
      <c r="L52" s="4">
        <f t="shared" si="2"/>
        <v>53</v>
      </c>
      <c r="M52" s="4">
        <f t="shared" si="3"/>
        <v>636</v>
      </c>
    </row>
    <row r="53" spans="1:13" ht="12.75">
      <c r="A53" s="1"/>
      <c r="B53" s="4"/>
      <c r="D53" s="4">
        <f>D40</f>
        <v>135</v>
      </c>
      <c r="L53" s="4">
        <f t="shared" si="2"/>
        <v>135</v>
      </c>
      <c r="M53" s="4">
        <f t="shared" si="3"/>
        <v>1620</v>
      </c>
    </row>
    <row r="54" spans="1:13" ht="12.75">
      <c r="A54" s="1"/>
      <c r="B54" s="4"/>
      <c r="I54" s="4">
        <f>I41</f>
        <v>150</v>
      </c>
      <c r="L54" s="4">
        <f t="shared" si="2"/>
        <v>150</v>
      </c>
      <c r="M54" s="4">
        <f t="shared" si="3"/>
        <v>1800</v>
      </c>
    </row>
    <row r="55" spans="1:14" ht="12.75">
      <c r="A55" s="1"/>
      <c r="B55" s="4"/>
      <c r="D55" s="4">
        <f>D40</f>
        <v>135</v>
      </c>
      <c r="I55" s="4">
        <f>I41</f>
        <v>150</v>
      </c>
      <c r="L55" s="4">
        <f t="shared" si="2"/>
        <v>285</v>
      </c>
      <c r="M55" s="4">
        <f t="shared" si="3"/>
        <v>3420</v>
      </c>
      <c r="N55" s="4">
        <f>SUM(M38:M55)</f>
        <v>67651.2</v>
      </c>
    </row>
    <row r="56" spans="1:14" ht="9.75" customHeight="1">
      <c r="A56" s="1"/>
      <c r="B56" s="4"/>
      <c r="L56" s="4"/>
      <c r="M56" s="4"/>
      <c r="N56" s="4"/>
    </row>
    <row r="57" spans="1:14" ht="12.75">
      <c r="A57" s="8" t="s">
        <v>6</v>
      </c>
      <c r="B57" s="4">
        <v>50</v>
      </c>
      <c r="L57" s="4"/>
      <c r="M57" s="4"/>
      <c r="N57" s="4"/>
    </row>
    <row r="58" spans="1:14" ht="12.75">
      <c r="A58" s="2" t="s">
        <v>14</v>
      </c>
      <c r="B58" s="4">
        <f>B57*16</f>
        <v>800</v>
      </c>
      <c r="L58" s="4">
        <f>SUM(B58:K58)</f>
        <v>800</v>
      </c>
      <c r="M58" s="4">
        <f>L58*12</f>
        <v>9600</v>
      </c>
      <c r="N58" s="4">
        <f>M58</f>
        <v>9600</v>
      </c>
    </row>
    <row r="59" spans="1:13" ht="9.75" customHeight="1">
      <c r="A59" s="2"/>
      <c r="B59" s="4"/>
      <c r="L59" s="4"/>
      <c r="M59" s="4"/>
    </row>
    <row r="60" spans="1:14" ht="12.75">
      <c r="A60" s="1" t="s">
        <v>18</v>
      </c>
      <c r="E60" s="10">
        <v>29</v>
      </c>
      <c r="G60" s="1" t="s">
        <v>20</v>
      </c>
      <c r="H60" s="1"/>
      <c r="N60" s="4">
        <f>E60*22</f>
        <v>638</v>
      </c>
    </row>
    <row r="61" spans="1:14" ht="6.75" customHeight="1">
      <c r="A61" s="2"/>
      <c r="B61" s="4"/>
      <c r="L61" s="4"/>
      <c r="M61" s="4"/>
      <c r="N61" s="4"/>
    </row>
    <row r="62" spans="12:14" ht="12.75">
      <c r="L62" s="1" t="s">
        <v>22</v>
      </c>
      <c r="N62" s="14">
        <f>SUM(N55:N60)</f>
        <v>77889.2</v>
      </c>
    </row>
    <row r="63" spans="1:2" ht="9" customHeight="1">
      <c r="A63" s="2"/>
      <c r="B63" s="4"/>
    </row>
    <row r="64" spans="12:14" ht="12.75">
      <c r="L64" s="4" t="s">
        <v>16</v>
      </c>
      <c r="M64" s="4"/>
      <c r="N64" s="4">
        <v>80000</v>
      </c>
    </row>
    <row r="65" spans="1:2" ht="9" customHeight="1">
      <c r="A65" s="2"/>
      <c r="B65" s="4"/>
    </row>
    <row r="66" spans="1:14" ht="12.75">
      <c r="A66" s="2"/>
      <c r="B66" s="4"/>
      <c r="L66" s="1" t="s">
        <v>17</v>
      </c>
      <c r="N66" s="4">
        <f>N62-N64</f>
        <v>-2110.800000000003</v>
      </c>
    </row>
    <row r="67" spans="1:14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2.75">
      <c r="A68" s="9"/>
      <c r="B68" s="9"/>
      <c r="C68" s="9"/>
      <c r="D68" s="9"/>
      <c r="E68" s="9"/>
      <c r="F68" s="9"/>
      <c r="G68" s="9"/>
      <c r="I68" s="12" t="s">
        <v>24</v>
      </c>
      <c r="J68" s="9"/>
      <c r="K68" s="9"/>
      <c r="L68" s="9"/>
      <c r="M68" s="9"/>
      <c r="N68" s="13">
        <f>(N66-N32)*-1</f>
        <v>3120.800000000003</v>
      </c>
    </row>
  </sheetData>
  <printOptions gridLines="1"/>
  <pageMargins left="0.75" right="0.75" top="1" bottom="1" header="0.4921259845" footer="0.4921259845"/>
  <pageSetup horizontalDpi="600" verticalDpi="600" orientation="landscape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Ratzeburg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</dc:creator>
  <cp:keywords/>
  <dc:description/>
  <cp:lastModifiedBy>Werner</cp:lastModifiedBy>
  <cp:lastPrinted>2011-02-14T12:30:38Z</cp:lastPrinted>
  <dcterms:created xsi:type="dcterms:W3CDTF">2011-01-25T11:23:12Z</dcterms:created>
  <dcterms:modified xsi:type="dcterms:W3CDTF">2011-02-17T13:33:20Z</dcterms:modified>
  <cp:category/>
  <cp:version/>
  <cp:contentType/>
  <cp:contentStatus/>
</cp:coreProperties>
</file>