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Verwaltungshaushalt" sheetId="1" r:id="rId1"/>
    <sheet name="VerwHH_Entwurf" sheetId="2" r:id="rId2"/>
  </sheets>
  <definedNames/>
  <calcPr fullCalcOnLoad="1"/>
</workbook>
</file>

<file path=xl/sharedStrings.xml><?xml version="1.0" encoding="utf-8"?>
<sst xmlns="http://schemas.openxmlformats.org/spreadsheetml/2006/main" count="6722" uniqueCount="895">
  <si>
    <t>Bezeichnung</t>
  </si>
  <si>
    <t/>
  </si>
  <si>
    <t>000</t>
  </si>
  <si>
    <t>4000</t>
  </si>
  <si>
    <t>Aufwendungen für ehrenamtliche Tätigkeit</t>
  </si>
  <si>
    <t>4100</t>
  </si>
  <si>
    <t>Bezüge der Beamten</t>
  </si>
  <si>
    <t>4140</t>
  </si>
  <si>
    <t>Vergütung Arbeitnehmerinnen und Arbeitnehmer</t>
  </si>
  <si>
    <t>4300</t>
  </si>
  <si>
    <t>Beiträge zu Versorg.-kassen für Beamte</t>
  </si>
  <si>
    <t>4340</t>
  </si>
  <si>
    <t>Beiträge zu Versorgungskassen für Arbeitnehmerinnen/Arbeitnehmer</t>
  </si>
  <si>
    <t>4440</t>
  </si>
  <si>
    <t>Beiträge zur Sozialversicherung für Arbeitnehmerinnen/Arbeitnehmer</t>
  </si>
  <si>
    <t>5500</t>
  </si>
  <si>
    <t>Haltung von Fahrzeugen</t>
  </si>
  <si>
    <t>4.2</t>
  </si>
  <si>
    <t>5800</t>
  </si>
  <si>
    <t>Kosten für Repräsentationen</t>
  </si>
  <si>
    <t>5801</t>
  </si>
  <si>
    <t>Veranstaltungen Stadtvertretung</t>
  </si>
  <si>
    <t>5803</t>
  </si>
  <si>
    <t>Kosten für besondere Verwaltungsanlässe</t>
  </si>
  <si>
    <t>6012</t>
  </si>
  <si>
    <t>Sachkosten "Behindertenbeauftragte"</t>
  </si>
  <si>
    <t>6022</t>
  </si>
  <si>
    <t>Sachkosten "Seniorenbeirat"</t>
  </si>
  <si>
    <t>6400</t>
  </si>
  <si>
    <t>Versicherungen</t>
  </si>
  <si>
    <t>020</t>
  </si>
  <si>
    <t>1107</t>
  </si>
  <si>
    <t>Benutzungsentgelte Kopiergerät</t>
  </si>
  <si>
    <t>1400</t>
  </si>
  <si>
    <t>Miete Büroräume Rathaus (Wirtsch.Betriebe)</t>
  </si>
  <si>
    <t>2.9</t>
  </si>
  <si>
    <t>1402</t>
  </si>
  <si>
    <t>Ersätze Betriebskosten Wirtsch.Betriebe)</t>
  </si>
  <si>
    <t>1500</t>
  </si>
  <si>
    <t>Erstattung Fernsprech-/Postgebühren</t>
  </si>
  <si>
    <t>1502</t>
  </si>
  <si>
    <t>Erstattung Versicherungsschäden</t>
  </si>
  <si>
    <t>4.9</t>
  </si>
  <si>
    <t>1509</t>
  </si>
  <si>
    <t>Erstattung VBL</t>
  </si>
  <si>
    <t>1510</t>
  </si>
  <si>
    <t>vermischte Einnahmen</t>
  </si>
  <si>
    <t>1630</t>
  </si>
  <si>
    <t>Erstattung vom Schulverband</t>
  </si>
  <si>
    <t>1633</t>
  </si>
  <si>
    <t>Erstattung Verw.-Kosten vom Schulverband</t>
  </si>
  <si>
    <t>1651</t>
  </si>
  <si>
    <t>Erstattung Verw.- und Betriebskosten Ratzeburger Wirtschaftsbetriebe</t>
  </si>
  <si>
    <t>1652</t>
  </si>
  <si>
    <t>Erstattung Verwaltungskosten (BuT)</t>
  </si>
  <si>
    <t>1656</t>
  </si>
  <si>
    <t>Kostenerstattung Bezügerechnung</t>
  </si>
  <si>
    <t>1740</t>
  </si>
  <si>
    <t>Zuweisung BA für Personalkosten</t>
  </si>
  <si>
    <t>1760</t>
  </si>
  <si>
    <t>Spenden</t>
  </si>
  <si>
    <t>4160</t>
  </si>
  <si>
    <t>sonstige Beschäftigungsentgelte u. dgl.</t>
  </si>
  <si>
    <t>4500</t>
  </si>
  <si>
    <t>Beihilfen, Unterstützungen</t>
  </si>
  <si>
    <t>4600</t>
  </si>
  <si>
    <t>Personal-Nebenausgaben</t>
  </si>
  <si>
    <t>5001</t>
  </si>
  <si>
    <t>kleine Bauunterhaltung Hausmeister</t>
  </si>
  <si>
    <t>5006</t>
  </si>
  <si>
    <t>Gebäudeunterhaltung Rathaus U. d. Linden</t>
  </si>
  <si>
    <t>5011</t>
  </si>
  <si>
    <t>Unterhaltung Außenanlagen</t>
  </si>
  <si>
    <t>5200</t>
  </si>
  <si>
    <t>Unterhaltung u. Ergänzung des Inventars</t>
  </si>
  <si>
    <t>4.1</t>
  </si>
  <si>
    <t>5201</t>
  </si>
  <si>
    <t>Unterhaltung EDV-Anlage</t>
  </si>
  <si>
    <t>5224</t>
  </si>
  <si>
    <t>Versicherungsschäden</t>
  </si>
  <si>
    <t>5301</t>
  </si>
  <si>
    <t>Unterhaltung u. Miete Telefonanlage</t>
  </si>
  <si>
    <t>5302</t>
  </si>
  <si>
    <t>Miete Büromaschinen</t>
  </si>
  <si>
    <t>5307</t>
  </si>
  <si>
    <t>Miete Brandmeldeanlage</t>
  </si>
  <si>
    <t>5315</t>
  </si>
  <si>
    <t>Leasingkosten Dienstfahrzeuge</t>
  </si>
  <si>
    <t>5410</t>
  </si>
  <si>
    <t>Heizung, Beleuchtung, Versorgung</t>
  </si>
  <si>
    <t>5412</t>
  </si>
  <si>
    <t>Reinigungskosten</t>
  </si>
  <si>
    <t>5420</t>
  </si>
  <si>
    <t>Steuern, Abgaben, Versicherung</t>
  </si>
  <si>
    <t>5429</t>
  </si>
  <si>
    <t>Bewachungskosten Rathausumfeld</t>
  </si>
  <si>
    <t>2.6</t>
  </si>
  <si>
    <t>5435</t>
  </si>
  <si>
    <t>Abfuhrgebühren Papiercontainer Rathaus</t>
  </si>
  <si>
    <t>5718</t>
  </si>
  <si>
    <t>Öffentlichkeitsarbeit</t>
  </si>
  <si>
    <t>5804</t>
  </si>
  <si>
    <t>Kosten für Jubiläen</t>
  </si>
  <si>
    <t>5913</t>
  </si>
  <si>
    <t>Kosten für Leistungen Bauhof</t>
  </si>
  <si>
    <t>6000</t>
  </si>
  <si>
    <t>Ratzeburger Bündnis</t>
  </si>
  <si>
    <t>6401</t>
  </si>
  <si>
    <t>Versicherung EDV-Anlage</t>
  </si>
  <si>
    <t>6500</t>
  </si>
  <si>
    <t>Geschäftsausgaben</t>
  </si>
  <si>
    <t>6501</t>
  </si>
  <si>
    <t>Geschäftsausgaben Druckerei</t>
  </si>
  <si>
    <t>6503</t>
  </si>
  <si>
    <t>Geschäftsausgaben EDV-Anlage</t>
  </si>
  <si>
    <t>6506</t>
  </si>
  <si>
    <t>EDV-Programmbetreuung</t>
  </si>
  <si>
    <t>6510</t>
  </si>
  <si>
    <t>Bücher und Zeitschriften</t>
  </si>
  <si>
    <t>6520</t>
  </si>
  <si>
    <t>Postgebühren (Briefporto)</t>
  </si>
  <si>
    <t>6522</t>
  </si>
  <si>
    <t>Fernmeldegebühren</t>
  </si>
  <si>
    <t>6530</t>
  </si>
  <si>
    <t>Bekanntmachungskosten</t>
  </si>
  <si>
    <t>6540</t>
  </si>
  <si>
    <t>Reisekosten</t>
  </si>
  <si>
    <t>6541</t>
  </si>
  <si>
    <t>Wegstreckenentschädigung</t>
  </si>
  <si>
    <t>6550</t>
  </si>
  <si>
    <t>Sachverständigen-/Gerichts- u.ä. Kosten</t>
  </si>
  <si>
    <t>6609</t>
  </si>
  <si>
    <t>Beitrag kommunale Beihilfekasse</t>
  </si>
  <si>
    <t>6610</t>
  </si>
  <si>
    <t>Beiträge an Verbände, Vereine</t>
  </si>
  <si>
    <t>6611</t>
  </si>
  <si>
    <t>Vermischte Ausgaben</t>
  </si>
  <si>
    <t>6725</t>
  </si>
  <si>
    <t>Kostenerstattung "Bezügeberechnung"</t>
  </si>
  <si>
    <t>022</t>
  </si>
  <si>
    <t>4301</t>
  </si>
  <si>
    <t>Versorgungsanteile für Pensionäre (Dienstherrenanteil)</t>
  </si>
  <si>
    <t>030</t>
  </si>
  <si>
    <t>1300</t>
  </si>
  <si>
    <t>Verkaufserlöse</t>
  </si>
  <si>
    <t>2050</t>
  </si>
  <si>
    <t>Habenzinsen aus Girokonten</t>
  </si>
  <si>
    <t>2610</t>
  </si>
  <si>
    <t>Mahn- und Vollstreckungsgebühren</t>
  </si>
  <si>
    <t>2612</t>
  </si>
  <si>
    <t>Mahngebühren PK (kassenintern)</t>
  </si>
  <si>
    <t>2613</t>
  </si>
  <si>
    <t>Mahngebühren (Sachkonto)</t>
  </si>
  <si>
    <t>6580</t>
  </si>
  <si>
    <t>Kontogebühren</t>
  </si>
  <si>
    <t>031</t>
  </si>
  <si>
    <t>034</t>
  </si>
  <si>
    <t>1650</t>
  </si>
  <si>
    <t>Erstattung Verwaltungskosten</t>
  </si>
  <si>
    <t>035</t>
  </si>
  <si>
    <t>1000</t>
  </si>
  <si>
    <t>Verwaltungsgebühren</t>
  </si>
  <si>
    <t>050</t>
  </si>
  <si>
    <t>Verkaufserlöse (Stammbücher)</t>
  </si>
  <si>
    <t>Vermischte Einnahmen (Gebühren Herrenhaus)</t>
  </si>
  <si>
    <t>1610</t>
  </si>
  <si>
    <t>Erstattung Wahlkosten</t>
  </si>
  <si>
    <t>4.4</t>
  </si>
  <si>
    <t>5719</t>
  </si>
  <si>
    <t>Beschaffung Familienstammbücher</t>
  </si>
  <si>
    <t>5720</t>
  </si>
  <si>
    <t>Ausschmückung der Trauzimmer (Blumen u.a.)</t>
  </si>
  <si>
    <t>6504</t>
  </si>
  <si>
    <t>Geschäftsausgaben für Wahlen</t>
  </si>
  <si>
    <t>080</t>
  </si>
  <si>
    <t>1118</t>
  </si>
  <si>
    <t>Benutzungsentgelte Behördenparkplatz</t>
  </si>
  <si>
    <t>1657</t>
  </si>
  <si>
    <t>Kosterstattung arbeitsmediz. Betreuung</t>
  </si>
  <si>
    <t>1658</t>
  </si>
  <si>
    <t>Erstattung sicherh.-techn. Betreuung</t>
  </si>
  <si>
    <t>5000</t>
  </si>
  <si>
    <t>Gebäudeunterhaltung</t>
  </si>
  <si>
    <t>5134</t>
  </si>
  <si>
    <t>Unterhaltung/Wartung Schrankenanlage Behördenparkplatz</t>
  </si>
  <si>
    <t>5620</t>
  </si>
  <si>
    <t>Fortbildung des Personals</t>
  </si>
  <si>
    <t>5623</t>
  </si>
  <si>
    <t>Ausbildung des Personals</t>
  </si>
  <si>
    <t>5625</t>
  </si>
  <si>
    <t>EDV-Fortbildung</t>
  </si>
  <si>
    <t>5701</t>
  </si>
  <si>
    <t>Ausgaben für Jubiläen usw.</t>
  </si>
  <si>
    <t>6555</t>
  </si>
  <si>
    <t>Arbeitsmedizinische Betreuung</t>
  </si>
  <si>
    <t>6556</t>
  </si>
  <si>
    <t>Sicherheitstechnische Betreuung</t>
  </si>
  <si>
    <t>081</t>
  </si>
  <si>
    <t>4001</t>
  </si>
  <si>
    <t>Sitzungsentschädigungen</t>
  </si>
  <si>
    <t>5</t>
  </si>
  <si>
    <t>082</t>
  </si>
  <si>
    <t>6</t>
  </si>
  <si>
    <t>Aus- und Fortbildung</t>
  </si>
  <si>
    <t>5806</t>
  </si>
  <si>
    <t>Veranst. Gleichstellungsbeauftragte</t>
  </si>
  <si>
    <t>6605</t>
  </si>
  <si>
    <t>Ausgaben aus zweckgebundenen Spendenaufkommen</t>
  </si>
  <si>
    <t>110</t>
  </si>
  <si>
    <t>Verwaltungsgebühren EMA</t>
  </si>
  <si>
    <t>1001</t>
  </si>
  <si>
    <t>Schiedsmannsgebühren</t>
  </si>
  <si>
    <t>1002</t>
  </si>
  <si>
    <t>Verwaltungsgebühren Ordnungsabteilung</t>
  </si>
  <si>
    <t>4.5</t>
  </si>
  <si>
    <t>1301</t>
  </si>
  <si>
    <t>Erlöse aus Fundsachen</t>
  </si>
  <si>
    <t>Einnahmen Bewohnerparkausweise</t>
  </si>
  <si>
    <t>1629</t>
  </si>
  <si>
    <t>Kostenausgleich Kreis (Funktionalreform)</t>
  </si>
  <si>
    <t>2600</t>
  </si>
  <si>
    <t>Buß- und Zwangsgelder</t>
  </si>
  <si>
    <t>2601</t>
  </si>
  <si>
    <t>Bußgelder Verkehrsordnungswidrigkeiten</t>
  </si>
  <si>
    <t>5202</t>
  </si>
  <si>
    <t>Unterhaltung Rettungsgeräte</t>
  </si>
  <si>
    <t>5600</t>
  </si>
  <si>
    <t>Dienst- und Schutzkleidung</t>
  </si>
  <si>
    <t>5705</t>
  </si>
  <si>
    <t>Rattenbekämpfung</t>
  </si>
  <si>
    <t>5708</t>
  </si>
  <si>
    <t>Kosten für Untersuchungen</t>
  </si>
  <si>
    <t>5723</t>
  </si>
  <si>
    <t>Immissionsuntersuchung</t>
  </si>
  <si>
    <t>6010</t>
  </si>
  <si>
    <t>Sachausgaben Schiedsmann</t>
  </si>
  <si>
    <t>6507</t>
  </si>
  <si>
    <t>Kosten für Reisepässe und Pers.-Ausweise</t>
  </si>
  <si>
    <t>6509</t>
  </si>
  <si>
    <t>Verwaltungskosten OWiG</t>
  </si>
  <si>
    <t>Postgebühren (Briefporto) ruhender Verkehr</t>
  </si>
  <si>
    <t>6700</t>
  </si>
  <si>
    <t>Erstattung Gebühren, Verwaltungskosten</t>
  </si>
  <si>
    <t>7002</t>
  </si>
  <si>
    <t>Zuschuss Tierauffangstelle</t>
  </si>
  <si>
    <t>130</t>
  </si>
  <si>
    <t>4.3</t>
  </si>
  <si>
    <t>1620</t>
  </si>
  <si>
    <t>Erstattungen Feuerwehreinsätze</t>
  </si>
  <si>
    <t>4102</t>
  </si>
  <si>
    <t>Dienstjubiläen FF-Mitglieder</t>
  </si>
  <si>
    <t>5002</t>
  </si>
  <si>
    <t>Gebäudeunterhaltung neue Feuerwache</t>
  </si>
  <si>
    <t>5102</t>
  </si>
  <si>
    <t>Unterhalt. Feuermelde-/Wasserentnahmest.</t>
  </si>
  <si>
    <t>5107</t>
  </si>
  <si>
    <t>Unterhaltung/Wartung Reinigungsmaschinen</t>
  </si>
  <si>
    <t>5203</t>
  </si>
  <si>
    <t>Unterh. und  Ergänz. d. Geräte/Ausrüstung</t>
  </si>
  <si>
    <t>Dienst- und Schutzkleidung Gerätewart</t>
  </si>
  <si>
    <t>5621</t>
  </si>
  <si>
    <t>5622</t>
  </si>
  <si>
    <t>Aus- und Fortbildung Jugendwehr</t>
  </si>
  <si>
    <t>5707</t>
  </si>
  <si>
    <t>Löschmittel und Ölbinder</t>
  </si>
  <si>
    <t>7003</t>
  </si>
  <si>
    <t>Zuschuss Kameradschaftskasse</t>
  </si>
  <si>
    <t>7132</t>
  </si>
  <si>
    <t>Umlagen Kreisfeuerwehrverband</t>
  </si>
  <si>
    <t>140</t>
  </si>
  <si>
    <t>5103</t>
  </si>
  <si>
    <t>Unterhaltung Notversorgungsbrunnen</t>
  </si>
  <si>
    <t>5900</t>
  </si>
  <si>
    <t>Katastrophenabwehr</t>
  </si>
  <si>
    <t>200</t>
  </si>
  <si>
    <t>1675</t>
  </si>
  <si>
    <t>Erstattung Verw.-/Betriebskostenanteil  Volkshochschule</t>
  </si>
  <si>
    <t>3.3</t>
  </si>
  <si>
    <t>7130</t>
  </si>
  <si>
    <t>Schulverbandsumlage, Schullast</t>
  </si>
  <si>
    <t>7131</t>
  </si>
  <si>
    <t>Schulverbandsumlage, Schulbaulast</t>
  </si>
  <si>
    <t>211</t>
  </si>
  <si>
    <t>7134</t>
  </si>
  <si>
    <t>Schulkostenbeiträge</t>
  </si>
  <si>
    <t>1100</t>
  </si>
  <si>
    <t>Raumnutzungsentgelte</t>
  </si>
  <si>
    <t>3.9</t>
  </si>
  <si>
    <t>1627</t>
  </si>
  <si>
    <t>Erstattung Schulkostenbeiträge</t>
  </si>
  <si>
    <t>5711</t>
  </si>
  <si>
    <t>Schulbücherei/Zeitschriften</t>
  </si>
  <si>
    <t>5714</t>
  </si>
  <si>
    <t>Benutzung Hallenbad</t>
  </si>
  <si>
    <t>5760</t>
  </si>
  <si>
    <t>Lernmittel</t>
  </si>
  <si>
    <t>5820</t>
  </si>
  <si>
    <t>Lehrmittel</t>
  </si>
  <si>
    <t>5901</t>
  </si>
  <si>
    <t>Schulwanderungen, Veranstaltungen</t>
  </si>
  <si>
    <t>5912</t>
  </si>
  <si>
    <t>sonstige Betriebsausgaben</t>
  </si>
  <si>
    <t>6558</t>
  </si>
  <si>
    <t>Beratungskosten Drogenmißbrauch</t>
  </si>
  <si>
    <t>6559</t>
  </si>
  <si>
    <t>Prüfung Elektrogeräte</t>
  </si>
  <si>
    <t>230</t>
  </si>
  <si>
    <t>Mieten, Pachten</t>
  </si>
  <si>
    <t>Ersätze Betriebskosten</t>
  </si>
  <si>
    <t>1520</t>
  </si>
  <si>
    <t>Schadensersätze</t>
  </si>
  <si>
    <t>1631</t>
  </si>
  <si>
    <t>Kostenanteil Schulverband Sportplatznutzung</t>
  </si>
  <si>
    <t>1674</t>
  </si>
  <si>
    <t>Erstattung Wartungskosten Küchenausstattung</t>
  </si>
  <si>
    <t>1682</t>
  </si>
  <si>
    <t>Erstattung Stromkosten</t>
  </si>
  <si>
    <t>1720</t>
  </si>
  <si>
    <t>Zuweisung Kreis (Schülerbeförderung)</t>
  </si>
  <si>
    <t>1721</t>
  </si>
  <si>
    <t>Erstattung Kreis (für ÖPP LG)</t>
  </si>
  <si>
    <t>1724</t>
  </si>
  <si>
    <t>Zuweisung des Kreises (Verpflegungskosten)</t>
  </si>
  <si>
    <t>Gebäudeunterhaltung (Sportplatz)</t>
  </si>
  <si>
    <t>Kleine Bauunterhaltung Hausmeister</t>
  </si>
  <si>
    <t>5023</t>
  </si>
  <si>
    <t>Unterhaltung/Wartung Küchenausstattung</t>
  </si>
  <si>
    <t>5104</t>
  </si>
  <si>
    <t>Unterhaltung Außenanlagen Sportpl. Fuchswald</t>
  </si>
  <si>
    <t>2.4</t>
  </si>
  <si>
    <t>Unterhaltung Kletterwand</t>
  </si>
  <si>
    <t>Unterh. und Ergänz. d. Geräte/Ausrüstung</t>
  </si>
  <si>
    <t>5370</t>
  </si>
  <si>
    <t>Kosten für ÖPP-Raten</t>
  </si>
  <si>
    <t>5400</t>
  </si>
  <si>
    <t>Bewirtschaftungskosten (Energie, Reinigung, Wasser/Abw.)</t>
  </si>
  <si>
    <t>Heizung, Beleuchtung, Versorgung (Dusch-/Umkleidegeb. Sportpl.)</t>
  </si>
  <si>
    <t>Reinigungskosten (Dusch-/Umkleidegeb. Sportpl.)</t>
  </si>
  <si>
    <t>5413</t>
  </si>
  <si>
    <t>Verbrauchskosten "Heizung"</t>
  </si>
  <si>
    <t>5414</t>
  </si>
  <si>
    <t>Verbrauchskosten "Strom"</t>
  </si>
  <si>
    <t>5415</t>
  </si>
  <si>
    <t>Verbrauchskosten "Wasser/Abwasser"</t>
  </si>
  <si>
    <t>5430</t>
  </si>
  <si>
    <t>Bewachungskosten Schulgebäude</t>
  </si>
  <si>
    <t>5724</t>
  </si>
  <si>
    <t>Benutzung Ruderakademie</t>
  </si>
  <si>
    <t>Sonstige Betriebsausgaben</t>
  </si>
  <si>
    <t>6024</t>
  </si>
  <si>
    <t>Verpflegungskosten Mittagessen</t>
  </si>
  <si>
    <t>6390</t>
  </si>
  <si>
    <t>Schülerbeförderung</t>
  </si>
  <si>
    <t>6391</t>
  </si>
  <si>
    <t>Schülerbeförderung (nicht förd.fähig)</t>
  </si>
  <si>
    <t>Post- und Fernmeldegebühren</t>
  </si>
  <si>
    <t>6721</t>
  </si>
  <si>
    <t>Erstattung an den Kreis (Betriebsausgaben LG)</t>
  </si>
  <si>
    <t>231</t>
  </si>
  <si>
    <t>Bewachungskosten</t>
  </si>
  <si>
    <t>270</t>
  </si>
  <si>
    <t>2812</t>
  </si>
  <si>
    <t>290</t>
  </si>
  <si>
    <t>1130</t>
  </si>
  <si>
    <t>Eigenanteil Schülerbeförderung</t>
  </si>
  <si>
    <t>Zuweisung Kreis</t>
  </si>
  <si>
    <t>6392</t>
  </si>
  <si>
    <t>Kostenbeteiligung (ehemals ZAB)</t>
  </si>
  <si>
    <t>6393</t>
  </si>
  <si>
    <t>Schülerbeförderung (Steinfeld-Schule Mölln)</t>
  </si>
  <si>
    <t>295</t>
  </si>
  <si>
    <t>7125</t>
  </si>
  <si>
    <t>Schulkostenbeiträge (auswärt. sonst. Schulen)</t>
  </si>
  <si>
    <t>320</t>
  </si>
  <si>
    <t>5205</t>
  </si>
  <si>
    <t>Unterhaltung Stadtarchiv</t>
  </si>
  <si>
    <t>5316</t>
  </si>
  <si>
    <t>Mietkosten Verwaltungsräume</t>
  </si>
  <si>
    <t>Reinigungskosten Stadtarchiv</t>
  </si>
  <si>
    <t>6303</t>
  </si>
  <si>
    <t>Kosten für Veranstaltungen</t>
  </si>
  <si>
    <t>6701</t>
  </si>
  <si>
    <t>Erstattung Personalkosten</t>
  </si>
  <si>
    <t>330</t>
  </si>
  <si>
    <t>1117</t>
  </si>
  <si>
    <t>Benutzungsentgelte Bühnenteile</t>
  </si>
  <si>
    <t>6410</t>
  </si>
  <si>
    <t>Versicherung Kabinettorgel</t>
  </si>
  <si>
    <t>350</t>
  </si>
  <si>
    <t>1103</t>
  </si>
  <si>
    <t>Hörergebühren</t>
  </si>
  <si>
    <t>3.4</t>
  </si>
  <si>
    <t>1104</t>
  </si>
  <si>
    <t>Gebühren Einzelveranstaltungen</t>
  </si>
  <si>
    <t>1710</t>
  </si>
  <si>
    <t>Zuweisung Land</t>
  </si>
  <si>
    <t>1715</t>
  </si>
  <si>
    <t>Zuweisund Land für Projekt "Politische Bildung"</t>
  </si>
  <si>
    <t>4002</t>
  </si>
  <si>
    <t>Aufwandsentschädigungen</t>
  </si>
  <si>
    <t>4161</t>
  </si>
  <si>
    <t>Honorare</t>
  </si>
  <si>
    <t>5304</t>
  </si>
  <si>
    <t>Miete Seminarräume</t>
  </si>
  <si>
    <t>5725</t>
  </si>
  <si>
    <t>Künstlersozialabgabe</t>
  </si>
  <si>
    <t>6001</t>
  </si>
  <si>
    <t>Werbung</t>
  </si>
  <si>
    <t>6013</t>
  </si>
  <si>
    <t>Sachkosten "Projekt: Politische Bildung"</t>
  </si>
  <si>
    <t>6304</t>
  </si>
  <si>
    <t>Einzelveranstaltungen</t>
  </si>
  <si>
    <t>6521</t>
  </si>
  <si>
    <t>Gebühren Internetanschluss</t>
  </si>
  <si>
    <t>6775</t>
  </si>
  <si>
    <t>Erstattung Verw.-/Betriebskostenanteil  Allgemeine Schulverwaltung</t>
  </si>
  <si>
    <t>352</t>
  </si>
  <si>
    <t>1101</t>
  </si>
  <si>
    <t>Eintrittsgelder Veranstaltungen</t>
  </si>
  <si>
    <t>4.6</t>
  </si>
  <si>
    <t>1105</t>
  </si>
  <si>
    <t>Mahngebühren für Bücher</t>
  </si>
  <si>
    <t>1111</t>
  </si>
  <si>
    <t>Benutzungsgebühren</t>
  </si>
  <si>
    <t>1140</t>
  </si>
  <si>
    <t>Benutzungsentgelte Internet</t>
  </si>
  <si>
    <t>1507</t>
  </si>
  <si>
    <t>Einnahmen "Kopiergerät"</t>
  </si>
  <si>
    <t>1771</t>
  </si>
  <si>
    <t>Zuschuss Büchereizentrale</t>
  </si>
  <si>
    <t>5022</t>
  </si>
  <si>
    <t>Unterhaltung/Wartung Einbruchmeldeanlage</t>
  </si>
  <si>
    <t>5206</t>
  </si>
  <si>
    <t>Unterhaltung u. Ergänzung Medien</t>
  </si>
  <si>
    <t>6009</t>
  </si>
  <si>
    <t>Literatur-Lesungen</t>
  </si>
  <si>
    <t>6800</t>
  </si>
  <si>
    <t>kalkulatorische Abschreibung</t>
  </si>
  <si>
    <t>6850</t>
  </si>
  <si>
    <t>Verzinsung des Anlagekapitals</t>
  </si>
  <si>
    <t>360</t>
  </si>
  <si>
    <t>6724</t>
  </si>
  <si>
    <t>Baumpflege- und -/schutzmaßnahmen</t>
  </si>
  <si>
    <t>1.1</t>
  </si>
  <si>
    <t>400</t>
  </si>
  <si>
    <t>1628</t>
  </si>
  <si>
    <t>Erstattungen Personalkosten (Alg II/Hartz IV)</t>
  </si>
  <si>
    <t>410</t>
  </si>
  <si>
    <t>1703</t>
  </si>
  <si>
    <t>Zuweisung aus dem Bildungs- und Teilhabepaket</t>
  </si>
  <si>
    <t>1704</t>
  </si>
  <si>
    <t>7176</t>
  </si>
  <si>
    <t>Zuschuss aus dem Bildungs- und Teilhabepaket</t>
  </si>
  <si>
    <t>7177</t>
  </si>
  <si>
    <t>430</t>
  </si>
  <si>
    <t>8600</t>
  </si>
  <si>
    <t>Zuführung zum Vermögenshaushalt         (Stiftung Altenhilfe Ratzeburg)</t>
  </si>
  <si>
    <t>431</t>
  </si>
  <si>
    <t>3.5</t>
  </si>
  <si>
    <t>5303</t>
  </si>
  <si>
    <t>Mietkosten für Raumnutzung</t>
  </si>
  <si>
    <t>5308</t>
  </si>
  <si>
    <t>Betriebskosten</t>
  </si>
  <si>
    <t>Kosten für Leistungen Bauhof (Hausmeistertätigkeit)</t>
  </si>
  <si>
    <t>435</t>
  </si>
  <si>
    <t>5706</t>
  </si>
  <si>
    <t>Obdachlosenunterbringung</t>
  </si>
  <si>
    <t>5313</t>
  </si>
  <si>
    <t>Mietkosten</t>
  </si>
  <si>
    <t>4515</t>
  </si>
  <si>
    <t>3.6</t>
  </si>
  <si>
    <t>Benutzungsentgelte</t>
  </si>
  <si>
    <t>Zuweisung Land (KPR)</t>
  </si>
  <si>
    <t>1725</t>
  </si>
  <si>
    <t>Zuweisung Kreis für Projekte (zweckgebunden)</t>
  </si>
  <si>
    <t>1765</t>
  </si>
  <si>
    <t>Einnahmen aus zweckgebundenen Spenden (Projekt "Do the right thing")</t>
  </si>
  <si>
    <t>1780</t>
  </si>
  <si>
    <t>Zuschuss Kreisjugendring (Aktion Ferienpass)</t>
  </si>
  <si>
    <t>5223</t>
  </si>
  <si>
    <t>Unterhaltung Spielmobil</t>
  </si>
  <si>
    <t>5305</t>
  </si>
  <si>
    <t>Miete Bootsliegeplatz</t>
  </si>
  <si>
    <t>Mietkosten (Lagerräume)</t>
  </si>
  <si>
    <t>Öffentlichkeitsarbeit/Fachliteratur</t>
  </si>
  <si>
    <t>5914</t>
  </si>
  <si>
    <t>Kosten Leistungen Dritter</t>
  </si>
  <si>
    <t>Veranstaltungskosten für Projekte</t>
  </si>
  <si>
    <t>6008</t>
  </si>
  <si>
    <t>Veranstaltungen Stadtjugendpflege</t>
  </si>
  <si>
    <t>6018</t>
  </si>
  <si>
    <t>Veranstaltung "Aktion Ferienpass"</t>
  </si>
  <si>
    <t>Gebühren Internetanschluß</t>
  </si>
  <si>
    <t>Ausgaben aus zweckgebundenen Spendenaufkommen (Projekt "Do the right thing")</t>
  </si>
  <si>
    <t>6606</t>
  </si>
  <si>
    <t>Ausgaben aus zweckgeb. Spenden (Kriminalpräventiver Rat)</t>
  </si>
  <si>
    <t>7081</t>
  </si>
  <si>
    <t>Zuschuss für "Projekt Konfetti"</t>
  </si>
  <si>
    <t>7174</t>
  </si>
  <si>
    <t>Zuschuss "Projekt Gleis 21"</t>
  </si>
  <si>
    <t>4601</t>
  </si>
  <si>
    <t>Zuweisung Land (Kinder-/Jugendbeteiligung)</t>
  </si>
  <si>
    <t>5904</t>
  </si>
  <si>
    <t>6002</t>
  </si>
  <si>
    <t>Veranstaltungen Jugendzentrum</t>
  </si>
  <si>
    <t>4602</t>
  </si>
  <si>
    <t>1108</t>
  </si>
  <si>
    <t>Benutzungsentgelte Ju.-/Sportheim</t>
  </si>
  <si>
    <t>1403</t>
  </si>
  <si>
    <t>Pachtzahlungen (Kantinenpacht)</t>
  </si>
  <si>
    <t>5717</t>
  </si>
  <si>
    <t>463</t>
  </si>
  <si>
    <t>4640</t>
  </si>
  <si>
    <t>3.2</t>
  </si>
  <si>
    <t>1115</t>
  </si>
  <si>
    <t>Entgelt für integrative Sonderbetreuung</t>
  </si>
  <si>
    <t>1701</t>
  </si>
  <si>
    <t>1711</t>
  </si>
  <si>
    <t>Zuweisung Land  (spezielle, präventive Sprachförderung)</t>
  </si>
  <si>
    <t>Erstattung Kreis</t>
  </si>
  <si>
    <t>1722</t>
  </si>
  <si>
    <t>Kostenanteil anderer Wohngemeinden</t>
  </si>
  <si>
    <t>1723</t>
  </si>
  <si>
    <t>Erstattung Kreis für beitragsfr. Ki-Ta-Jahr</t>
  </si>
  <si>
    <t>5112</t>
  </si>
  <si>
    <t>Unterhaltung Spielgeräte</t>
  </si>
  <si>
    <t>5716</t>
  </si>
  <si>
    <t>Arbeitsmaterial</t>
  </si>
  <si>
    <t>6011</t>
  </si>
  <si>
    <t>Veranstaltungen Kindergarten</t>
  </si>
  <si>
    <t>6023</t>
  </si>
  <si>
    <t>Kosten für spez./präv. Sprachförderung (Personal-/Sachkosten)</t>
  </si>
  <si>
    <t>6770</t>
  </si>
  <si>
    <t>Betreuungskosten Integrationskinder</t>
  </si>
  <si>
    <t>4641</t>
  </si>
  <si>
    <t>1671</t>
  </si>
  <si>
    <t>Erstattung Verw.- u. Betriebskosten</t>
  </si>
  <si>
    <t>7175</t>
  </si>
  <si>
    <t>Zuschuss zu den Betriebskosten</t>
  </si>
  <si>
    <t>4642</t>
  </si>
  <si>
    <t>Kalkulatorische Abschreibung</t>
  </si>
  <si>
    <t>4643</t>
  </si>
  <si>
    <t>7040</t>
  </si>
  <si>
    <t>4644</t>
  </si>
  <si>
    <t>7080</t>
  </si>
  <si>
    <t>4645</t>
  </si>
  <si>
    <t>7017</t>
  </si>
  <si>
    <t>Zuschuss an Kirchengemeinde St. Petri (KiGa Hasselholt)</t>
  </si>
  <si>
    <t>7121</t>
  </si>
  <si>
    <t>Kostenausgleich (§ 25 KiTaG) öff. Träger</t>
  </si>
  <si>
    <t>4646</t>
  </si>
  <si>
    <t>Zuschuss zur Finanzierung der Kindertagespflege</t>
  </si>
  <si>
    <t>468</t>
  </si>
  <si>
    <t>5100</t>
  </si>
  <si>
    <t>Unterhaltung Kinderspielplätze</t>
  </si>
  <si>
    <t>470</t>
  </si>
  <si>
    <t>3.8</t>
  </si>
  <si>
    <t>7030</t>
  </si>
  <si>
    <t>Zuschuss Schuldnerberatung</t>
  </si>
  <si>
    <t>7031</t>
  </si>
  <si>
    <t>Zuschuss Deutsche Multiple Sklerose Gesellschaft</t>
  </si>
  <si>
    <t>7037</t>
  </si>
  <si>
    <t>Zuschuss Beratungsst. "Frauen in Not"</t>
  </si>
  <si>
    <t>7038</t>
  </si>
  <si>
    <t>Zuschuss Jugendcafé der Kirchengemeinde</t>
  </si>
  <si>
    <t>482</t>
  </si>
  <si>
    <t>6910</t>
  </si>
  <si>
    <t>Kosten der Unterkunft/Heizung (KdU)</t>
  </si>
  <si>
    <t>550</t>
  </si>
  <si>
    <t>3.7</t>
  </si>
  <si>
    <t>6015</t>
  </si>
  <si>
    <t>Sportlerehrung</t>
  </si>
  <si>
    <t>7019</t>
  </si>
  <si>
    <t>Beihilfen für Ehrenpreise</t>
  </si>
  <si>
    <t>7020</t>
  </si>
  <si>
    <t>Beihilfen für Sportbegegnungen</t>
  </si>
  <si>
    <t>7022</t>
  </si>
  <si>
    <t>Zuschuss für nebenamtliche Übungsleiter</t>
  </si>
  <si>
    <t>551</t>
  </si>
  <si>
    <t>1700</t>
  </si>
  <si>
    <t>Zuweisung Bund (BBN 2010)</t>
  </si>
  <si>
    <t>Zuweisung Bund (Beseitigung Brandschutzmängel)</t>
  </si>
  <si>
    <t>1702</t>
  </si>
  <si>
    <t>Zuweisung Bund (BBN) 2012</t>
  </si>
  <si>
    <t>1705</t>
  </si>
  <si>
    <t>Zuweisung Bund (BBN) 2011</t>
  </si>
  <si>
    <t>1708</t>
  </si>
  <si>
    <t>Zuweisung Bund (BBN) 2008</t>
  </si>
  <si>
    <t>1709</t>
  </si>
  <si>
    <t>Zuweisung Bund (BBN) 2009</t>
  </si>
  <si>
    <t>Zuweisung Land (BBN)</t>
  </si>
  <si>
    <t>1714</t>
  </si>
  <si>
    <t>Zuweisung Land (Beseitigung Brandschutzmängel)</t>
  </si>
  <si>
    <t>5005</t>
  </si>
  <si>
    <t>Gebäudeunterhaltung (BBN) 2011</t>
  </si>
  <si>
    <t>Gebäudeunterhaltung (BBN) 2012</t>
  </si>
  <si>
    <t>5008</t>
  </si>
  <si>
    <t>Gebäudeunterhaltung (BBN) 2008</t>
  </si>
  <si>
    <t>5009</t>
  </si>
  <si>
    <t>Gebäudeunterhaltung (BBN) 2009</t>
  </si>
  <si>
    <t>5010</t>
  </si>
  <si>
    <t>Gebäudeunterhaltung (BBN) 2010</t>
  </si>
  <si>
    <t>5013</t>
  </si>
  <si>
    <t>Bauunterhaltung Ruderakademie (Beseitigung Brandschutzmängel)</t>
  </si>
  <si>
    <t>7025</t>
  </si>
  <si>
    <t>Zuschuss an Deutschen Ruderverband</t>
  </si>
  <si>
    <t>560</t>
  </si>
  <si>
    <t>Kostenanteil Schulverband (Nutzung Riemannsportplatz)</t>
  </si>
  <si>
    <t>5105</t>
  </si>
  <si>
    <t>Unterhaltung Riemannsportplatz</t>
  </si>
  <si>
    <t>5209</t>
  </si>
  <si>
    <t>Unterhaltung Sportgeräte</t>
  </si>
  <si>
    <t>571</t>
  </si>
  <si>
    <t>5211</t>
  </si>
  <si>
    <t>Unterhalt. u. Ergänzung Badest.-gerät</t>
  </si>
  <si>
    <t>6402</t>
  </si>
  <si>
    <t>Versicherungen Badestellen</t>
  </si>
  <si>
    <t>580</t>
  </si>
  <si>
    <t>1501</t>
  </si>
  <si>
    <t>sonstige Verw.- und Betriebseinnahmen</t>
  </si>
  <si>
    <t>5106</t>
  </si>
  <si>
    <t>Unterhaltung/Wartung Hundekot-Automaten</t>
  </si>
  <si>
    <t>5109</t>
  </si>
  <si>
    <t>Unterhaltung Park-/Grünanlagen, Uferwege</t>
  </si>
  <si>
    <t>5208</t>
  </si>
  <si>
    <t>Unterhaltung/Wartung "Resistograph"</t>
  </si>
  <si>
    <t>5212</t>
  </si>
  <si>
    <t>Unterhaltung u. Ersatz Fahnen/Bänke</t>
  </si>
  <si>
    <t>5437</t>
  </si>
  <si>
    <t>Abfallentsorgung Grünanlagen</t>
  </si>
  <si>
    <t>590</t>
  </si>
  <si>
    <t>5025</t>
  </si>
  <si>
    <t>Schadensregulierung "Grün"</t>
  </si>
  <si>
    <t>5135</t>
  </si>
  <si>
    <t>Kosten für Ersatzpflanzungen</t>
  </si>
  <si>
    <t>591</t>
  </si>
  <si>
    <t>5110</t>
  </si>
  <si>
    <t>Unterhaltung Kleingärten</t>
  </si>
  <si>
    <t>5111</t>
  </si>
  <si>
    <t>Unterhaltung Wasserversorgung</t>
  </si>
  <si>
    <t>5910</t>
  </si>
  <si>
    <t>Betriebskosten Wasserversorgung</t>
  </si>
  <si>
    <t>592</t>
  </si>
  <si>
    <t>5113</t>
  </si>
  <si>
    <t>Unterhaltung Wanderwege</t>
  </si>
  <si>
    <t>7123</t>
  </si>
  <si>
    <t>Zuschuss Kreisforsten</t>
  </si>
  <si>
    <t>600</t>
  </si>
  <si>
    <t>2.3</t>
  </si>
  <si>
    <t>Gebühren Negativzeugnisse</t>
  </si>
  <si>
    <t>Miete Archivräume (Schule St. Georgsberg)</t>
  </si>
  <si>
    <t>5306</t>
  </si>
  <si>
    <t>Anerkennungsentgelte</t>
  </si>
  <si>
    <t>6551</t>
  </si>
  <si>
    <t>Katasteramtsgebühren</t>
  </si>
  <si>
    <t>610</t>
  </si>
  <si>
    <t>1580</t>
  </si>
  <si>
    <t>Ersatz Planungs- und Bauleitkosten für  Einzelmaßnahmen des Vermögenshauhalts</t>
  </si>
  <si>
    <t>Kosten für Leistungen Bauhof            (Grundstückspflege Röpersberg)</t>
  </si>
  <si>
    <t>6508</t>
  </si>
  <si>
    <t>Planungskosten</t>
  </si>
  <si>
    <t>620</t>
  </si>
  <si>
    <t>2070</t>
  </si>
  <si>
    <t>Zinsen Wohnungsfürsorgedarlehen</t>
  </si>
  <si>
    <t>2071</t>
  </si>
  <si>
    <t>Zinsen Baudarlehen</t>
  </si>
  <si>
    <t>Erstattung an den Kreis</t>
  </si>
  <si>
    <t>630</t>
  </si>
  <si>
    <t>Beiträge zu Versorgungskassen für tariflich Beschäftigte</t>
  </si>
  <si>
    <t>5115</t>
  </si>
  <si>
    <t>Unterhaltung Straßen, Wege, Plätze, Buswartehäuser und Fahrradunterstände</t>
  </si>
  <si>
    <t>2.1</t>
  </si>
  <si>
    <t>5116</t>
  </si>
  <si>
    <t>Unterhaltung Brücken</t>
  </si>
  <si>
    <t>5118</t>
  </si>
  <si>
    <t>Verkehrszeichen und Straßenschilder</t>
  </si>
  <si>
    <t>Unterhaltung/Wartung (Plattendruckgerät)</t>
  </si>
  <si>
    <t>5432</t>
  </si>
  <si>
    <t>Aufnahme/Entsorgung kont. Ölbindemittel</t>
  </si>
  <si>
    <t>5438</t>
  </si>
  <si>
    <t>Straßenreinigungskosten (Öffentlichkeitsanteil)</t>
  </si>
  <si>
    <t>5439</t>
  </si>
  <si>
    <t>Gebühr Oberflächenentwässerung</t>
  </si>
  <si>
    <t>650</t>
  </si>
  <si>
    <t>1621</t>
  </si>
  <si>
    <t>Erstattung des Kreises</t>
  </si>
  <si>
    <t>2.2</t>
  </si>
  <si>
    <t>5119</t>
  </si>
  <si>
    <t>Unterhaltung Ortsdurchfahrt L II O</t>
  </si>
  <si>
    <t>660</t>
  </si>
  <si>
    <t>1600</t>
  </si>
  <si>
    <t>Erstattung des Bundes</t>
  </si>
  <si>
    <t>1613</t>
  </si>
  <si>
    <t>Erstattung des Landes</t>
  </si>
  <si>
    <t>5120</t>
  </si>
  <si>
    <t>Unterhaltung Ortsdurchfahrt B 208</t>
  </si>
  <si>
    <t>5121</t>
  </si>
  <si>
    <t>Unterhaltung Ortsdurchfahrt L I O</t>
  </si>
  <si>
    <t>670</t>
  </si>
  <si>
    <t>Einnahmen aus zweckgebundenen Spenden</t>
  </si>
  <si>
    <t>5122</t>
  </si>
  <si>
    <t>Unterhaltung u. Reinig. Straßenbeleucht.</t>
  </si>
  <si>
    <t>5431</t>
  </si>
  <si>
    <t>Stromkosten</t>
  </si>
  <si>
    <t>1109</t>
  </si>
  <si>
    <t>680</t>
  </si>
  <si>
    <t>6403</t>
  </si>
  <si>
    <t>Versicherung Parkscheinautomaten</t>
  </si>
  <si>
    <t>700</t>
  </si>
  <si>
    <t>Regenwassergebühr</t>
  </si>
  <si>
    <t>2150</t>
  </si>
  <si>
    <t>Gewinnabführung Wirtschaftsbetriebe RZ</t>
  </si>
  <si>
    <t>701</t>
  </si>
  <si>
    <t>7156</t>
  </si>
  <si>
    <t>Verlustabdeckung</t>
  </si>
  <si>
    <t>760</t>
  </si>
  <si>
    <t>790</t>
  </si>
  <si>
    <t>1200</t>
  </si>
  <si>
    <t>Fremdenverkehrsabgabe</t>
  </si>
  <si>
    <t>6007</t>
  </si>
  <si>
    <t>Kosten für Anstrahlungen</t>
  </si>
  <si>
    <t>6300</t>
  </si>
  <si>
    <t>Kosten für Fremdenverkehrsförderung</t>
  </si>
  <si>
    <t>821</t>
  </si>
  <si>
    <t>830</t>
  </si>
  <si>
    <t>2100</t>
  </si>
  <si>
    <t>Gewinnanteile</t>
  </si>
  <si>
    <t>2200</t>
  </si>
  <si>
    <t>Konzessionsabgaben</t>
  </si>
  <si>
    <t>2350</t>
  </si>
  <si>
    <t>2620</t>
  </si>
  <si>
    <t>Bürgschaftsprovisionen</t>
  </si>
  <si>
    <t>7170</t>
  </si>
  <si>
    <t>Zuschuss an RMVG (ÖPNV Stadtgebiet)</t>
  </si>
  <si>
    <t>855</t>
  </si>
  <si>
    <t>1304</t>
  </si>
  <si>
    <t>Erlöse Holzverkauf</t>
  </si>
  <si>
    <t>2.5</t>
  </si>
  <si>
    <t>1590</t>
  </si>
  <si>
    <t>Umsatzsteuer</t>
  </si>
  <si>
    <t>1730</t>
  </si>
  <si>
    <t>Zuweisung Landwirtschaftskammer</t>
  </si>
  <si>
    <t>5131</t>
  </si>
  <si>
    <t>Unterhaltung Waldwege</t>
  </si>
  <si>
    <t>5132</t>
  </si>
  <si>
    <t>Kulturen</t>
  </si>
  <si>
    <t>5133</t>
  </si>
  <si>
    <t>Holzerntekosten</t>
  </si>
  <si>
    <t>5138</t>
  </si>
  <si>
    <t>Forstschutz</t>
  </si>
  <si>
    <t>6405</t>
  </si>
  <si>
    <t>Umsatzsteuer-Zahllast</t>
  </si>
  <si>
    <t>6722</t>
  </si>
  <si>
    <t>Beförsterungskosten</t>
  </si>
  <si>
    <t>6723</t>
  </si>
  <si>
    <t>Durchforstungskosten/Baumeinschlag</t>
  </si>
  <si>
    <t>880</t>
  </si>
  <si>
    <t>1401</t>
  </si>
  <si>
    <t>Pachtzahlungen</t>
  </si>
  <si>
    <t>1405</t>
  </si>
  <si>
    <t>Pachten Ackerland, Plätze</t>
  </si>
  <si>
    <t>1407</t>
  </si>
  <si>
    <t>anteilige Jagdpacht</t>
  </si>
  <si>
    <t>1408</t>
  </si>
  <si>
    <t>Erbbauzinsen, Kanon</t>
  </si>
  <si>
    <t>1409</t>
  </si>
  <si>
    <t>Pachten für Tankstellengrundstücke</t>
  </si>
  <si>
    <t>1410</t>
  </si>
  <si>
    <t>5309</t>
  </si>
  <si>
    <t>Kosten Leistungen Dritter (Grünpflege)</t>
  </si>
  <si>
    <t>6552</t>
  </si>
  <si>
    <t>Gerichtskosten, Katasteramtsgebühren</t>
  </si>
  <si>
    <t>890</t>
  </si>
  <si>
    <t>2051</t>
  </si>
  <si>
    <t>Zinsen Rücklagenbestand</t>
  </si>
  <si>
    <t>7161</t>
  </si>
  <si>
    <t>Zuwendung an Stiftungsberechtigte</t>
  </si>
  <si>
    <t>900</t>
  </si>
  <si>
    <t>0000</t>
  </si>
  <si>
    <t>Grundsteuer A</t>
  </si>
  <si>
    <t>0010</t>
  </si>
  <si>
    <t>Grundsteuer B</t>
  </si>
  <si>
    <t>0030</t>
  </si>
  <si>
    <t>Gewerbesteuer</t>
  </si>
  <si>
    <t>0100</t>
  </si>
  <si>
    <t>Gemeindeanteil an der Einkommensteuer</t>
  </si>
  <si>
    <t>0120</t>
  </si>
  <si>
    <t>Gemeindeanteil an der Umsatzsteuer</t>
  </si>
  <si>
    <t>0210</t>
  </si>
  <si>
    <t>Vergnügungssteuer für das Halten von  Spiel- und Geschicklichkeitsgeräten</t>
  </si>
  <si>
    <t>0220</t>
  </si>
  <si>
    <t>Hundesteuer</t>
  </si>
  <si>
    <t>0270</t>
  </si>
  <si>
    <t>Zweitwohnungssteuer</t>
  </si>
  <si>
    <t>0410</t>
  </si>
  <si>
    <t>Schlüsselzuweisungen</t>
  </si>
  <si>
    <t>0611</t>
  </si>
  <si>
    <t>Zuweisung übergemeindliche Aufgaben</t>
  </si>
  <si>
    <t>0910</t>
  </si>
  <si>
    <t>Ausgleichsleistungen nach dem  Familienleistungsausgleich</t>
  </si>
  <si>
    <t>8100</t>
  </si>
  <si>
    <t>Gewerbesteuerumlage</t>
  </si>
  <si>
    <t>8320</t>
  </si>
  <si>
    <t>Kreisumlage</t>
  </si>
  <si>
    <t>910</t>
  </si>
  <si>
    <t>Zinsen aus Geldanlagen</t>
  </si>
  <si>
    <t>2140</t>
  </si>
  <si>
    <t>Dividenden</t>
  </si>
  <si>
    <t>2611</t>
  </si>
  <si>
    <t>Stundungs- und Verzugszinsen</t>
  </si>
  <si>
    <t>2660</t>
  </si>
  <si>
    <t>Zinsen auf Steueransprüche</t>
  </si>
  <si>
    <t>2700</t>
  </si>
  <si>
    <t>kalkulatorische Abschreibungen</t>
  </si>
  <si>
    <t>2750</t>
  </si>
  <si>
    <t>4110</t>
  </si>
  <si>
    <t>Zuführung zur Versorgungsrücklage (Dienstbezüge)</t>
  </si>
  <si>
    <t>4210</t>
  </si>
  <si>
    <t>Zuführung zur Versorgungsrücklage (Versorgungsbezüge)</t>
  </si>
  <si>
    <t>8000</t>
  </si>
  <si>
    <t>Zinsen Bundesdarlehen</t>
  </si>
  <si>
    <t>8070</t>
  </si>
  <si>
    <t>Zinsen an priv. Unternehmen/Kreditmarkt</t>
  </si>
  <si>
    <t>8080</t>
  </si>
  <si>
    <t>Zinsen übrige Bereiche</t>
  </si>
  <si>
    <t>8081</t>
  </si>
  <si>
    <t>Zinsen öffentliche Unternehmen</t>
  </si>
  <si>
    <t>8083</t>
  </si>
  <si>
    <t>Zinsen Kassenkredite</t>
  </si>
  <si>
    <t>8460</t>
  </si>
  <si>
    <t>Zuführung zum Vermögenshaushalt</t>
  </si>
  <si>
    <t>8601</t>
  </si>
  <si>
    <t>Zuführung zum Vermögenshaushalt (Stiftung Altenhilfe)</t>
  </si>
  <si>
    <t>8602</t>
  </si>
  <si>
    <t>Zuführung zum Vermögenshaushalt (Stiftung Ratzeburger Wohltäter)</t>
  </si>
  <si>
    <t>920</t>
  </si>
  <si>
    <t>2920</t>
  </si>
  <si>
    <t>Soll-Fehlbetrag des Verwaltungshaushalts</t>
  </si>
  <si>
    <t>8920</t>
  </si>
  <si>
    <t>Deckung von Soll-Fehlbeträgen</t>
  </si>
  <si>
    <t>HH-Stelle</t>
  </si>
  <si>
    <t>Rechnungs-
ergebnis 2011</t>
  </si>
  <si>
    <t>Ansatz 2013</t>
  </si>
  <si>
    <t>Einnahmen</t>
  </si>
  <si>
    <t>Ausgaben</t>
  </si>
  <si>
    <t>Saldo</t>
  </si>
  <si>
    <t>Ansatz 2012
(Ursprung)</t>
  </si>
  <si>
    <t>Einnahmen Verwaltungshaushalt</t>
  </si>
  <si>
    <t>Ausgaben Verwaltungshaushalt</t>
  </si>
  <si>
    <t>nachrichtlich Soll-Fehlbedarf 2012</t>
  </si>
  <si>
    <t>Gesamtsaldo</t>
  </si>
  <si>
    <t>neu</t>
  </si>
  <si>
    <t>AO-Soll
(09.08.2012)</t>
  </si>
  <si>
    <t xml:space="preserve">Arzneimittelrabatte von der VAK Schl.-H. </t>
  </si>
  <si>
    <t xml:space="preserve">Unterhaltung/Wartung Klimaanlage Serverraum </t>
  </si>
  <si>
    <t xml:space="preserve">Schuldendienstleistungen Investitionskostenzuschuss </t>
  </si>
  <si>
    <t>bestätigte Werte</t>
  </si>
  <si>
    <t>Änderung</t>
  </si>
  <si>
    <t>xxxx</t>
  </si>
  <si>
    <t>Betriebskosten "Onleihe"</t>
  </si>
  <si>
    <t>Zuweisung Land (U3-Förderung) - neue Bezeichnung ab 2013 -</t>
  </si>
  <si>
    <t>Änderung 21.09.12
HH-Konferenz</t>
  </si>
  <si>
    <t>Zuweisung Kreis (inkl. Landesförderung) - neue Bezeichnung ab 2013 -</t>
  </si>
  <si>
    <t>Nachtrag ?!</t>
  </si>
  <si>
    <t>Ansatz 2012
(Nachtrag ?!)</t>
  </si>
  <si>
    <t>Zuführung vom Vermögenshaushalt</t>
  </si>
  <si>
    <t>Zuweisung Bund (BBN) 2013</t>
  </si>
  <si>
    <t>Gebäudeunterhaltung (BBN) 2013</t>
  </si>
  <si>
    <t>SN 01</t>
  </si>
  <si>
    <t>SN 02</t>
  </si>
  <si>
    <t>SN 03</t>
  </si>
  <si>
    <t>Budget/SN in MPS</t>
  </si>
  <si>
    <t>Gesamt-SN 01!</t>
  </si>
  <si>
    <t>Sn 03</t>
  </si>
  <si>
    <t>Stand: 15.08.12 (zum FA-&gt; Eckwerte)</t>
  </si>
  <si>
    <t>Ursprung</t>
  </si>
  <si>
    <t>NT</t>
  </si>
  <si>
    <t>SN1</t>
  </si>
  <si>
    <t>000.4000</t>
  </si>
  <si>
    <t>020.4301</t>
  </si>
  <si>
    <t>020.4500</t>
  </si>
  <si>
    <t>Saldo?</t>
  </si>
  <si>
    <t>100 Rundung!</t>
  </si>
  <si>
    <t>SN 01 Veränderung</t>
  </si>
  <si>
    <t>Verwaltungshaushalt 2013 - Entwurf - (13.09.2012)</t>
  </si>
  <si>
    <t>Fehlbedarf 2013:</t>
  </si>
  <si>
    <t>Änderung HH-Konferenz</t>
  </si>
  <si>
    <t>Sperre</t>
  </si>
  <si>
    <t>Kostenanteil Sportvereine</t>
  </si>
  <si>
    <t>davon 50T€ Sperre</t>
  </si>
  <si>
    <t>Verwaltungshaushalt 2013 - Entwurf - (21.09.2012 nach HH-Konferenz)</t>
  </si>
  <si>
    <t>Zuweisung Kreis (inkl. Landesförderung)-neue Bezeichnung ab 2013 -</t>
  </si>
  <si>
    <t>Zuweisung Land (U3-Förderung)-neue Bezeichnung ab 2013 -</t>
  </si>
  <si>
    <t>Nachtrag</t>
  </si>
  <si>
    <t>Ansatz 2012
(inkl. Nachtrag)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</si>
</sst>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[Red]\(#,##0\)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i/>
      <sz val="10"/>
      <name val="Arial"/>
      <family val="2"/>
    </font>
    <font>
      <i/>
      <u val="single"/>
      <sz val="10"/>
      <name val="Verdana"/>
      <family val="2"/>
    </font>
    <font>
      <b/>
      <i/>
      <u val="single"/>
      <sz val="10"/>
      <name val="Verdana"/>
      <family val="2"/>
    </font>
    <font>
      <b/>
      <u val="single"/>
      <sz val="10.5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.5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.5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164" fontId="0" fillId="0" borderId="0" applyFont="0" applyBorder="0" applyAlignment="0" applyProtection="0"/>
    <xf numFmtId="0" fontId="29" fillId="30" borderId="4" applyNumberFormat="0" applyFont="0" applyAlignment="0" applyProtection="0"/>
    <xf numFmtId="0" fontId="29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33" borderId="0" xfId="0" applyFont="1" applyFill="1" applyAlignment="1">
      <alignment horizontal="right" wrapText="1"/>
    </xf>
    <xf numFmtId="0" fontId="4" fillId="0" borderId="10" xfId="0" applyFont="1" applyBorder="1" applyAlignment="1">
      <alignment horizontal="left"/>
    </xf>
    <xf numFmtId="4" fontId="4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4" fontId="4" fillId="0" borderId="13" xfId="0" applyNumberFormat="1" applyFont="1" applyBorder="1" applyAlignment="1">
      <alignment horizontal="right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left"/>
    </xf>
    <xf numFmtId="4" fontId="4" fillId="0" borderId="17" xfId="0" applyNumberFormat="1" applyFont="1" applyBorder="1" applyAlignment="1">
      <alignment horizontal="right"/>
    </xf>
    <xf numFmtId="0" fontId="6" fillId="0" borderId="17" xfId="0" applyFont="1" applyBorder="1" applyAlignment="1">
      <alignment horizontal="left"/>
    </xf>
    <xf numFmtId="4" fontId="6" fillId="0" borderId="17" xfId="0" applyNumberFormat="1" applyFont="1" applyBorder="1" applyAlignment="1">
      <alignment horizontal="right"/>
    </xf>
    <xf numFmtId="0" fontId="7" fillId="0" borderId="17" xfId="0" applyFont="1" applyBorder="1" applyAlignment="1">
      <alignment horizontal="left"/>
    </xf>
    <xf numFmtId="4" fontId="7" fillId="0" borderId="17" xfId="0" applyNumberFormat="1" applyFont="1" applyBorder="1" applyAlignment="1">
      <alignment horizontal="right"/>
    </xf>
    <xf numFmtId="0" fontId="5" fillId="0" borderId="17" xfId="0" applyFont="1" applyBorder="1" applyAlignment="1">
      <alignment/>
    </xf>
    <xf numFmtId="0" fontId="4" fillId="0" borderId="18" xfId="0" applyFont="1" applyBorder="1" applyAlignment="1">
      <alignment horizontal="left"/>
    </xf>
    <xf numFmtId="4" fontId="4" fillId="0" borderId="18" xfId="0" applyNumberFormat="1" applyFont="1" applyBorder="1" applyAlignment="1">
      <alignment horizontal="righ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4" fontId="4" fillId="0" borderId="22" xfId="0" applyNumberFormat="1" applyFont="1" applyBorder="1" applyAlignment="1">
      <alignment horizontal="right"/>
    </xf>
    <xf numFmtId="0" fontId="0" fillId="0" borderId="0" xfId="0" applyFill="1" applyAlignment="1">
      <alignment/>
    </xf>
    <xf numFmtId="4" fontId="4" fillId="0" borderId="23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4" fontId="6" fillId="0" borderId="0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12" borderId="11" xfId="0" applyNumberFormat="1" applyFont="1" applyFill="1" applyBorder="1" applyAlignment="1">
      <alignment horizontal="right"/>
    </xf>
    <xf numFmtId="0" fontId="4" fillId="12" borderId="0" xfId="0" applyFont="1" applyFill="1" applyAlignment="1">
      <alignment horizontal="left"/>
    </xf>
    <xf numFmtId="0" fontId="4" fillId="13" borderId="17" xfId="0" applyFont="1" applyFill="1" applyBorder="1" applyAlignment="1">
      <alignment horizontal="left"/>
    </xf>
    <xf numFmtId="4" fontId="4" fillId="34" borderId="11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4" fontId="4" fillId="34" borderId="23" xfId="0" applyNumberFormat="1" applyFont="1" applyFill="1" applyBorder="1" applyAlignment="1">
      <alignment horizontal="right"/>
    </xf>
    <xf numFmtId="4" fontId="4" fillId="18" borderId="11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 horizontal="center" wrapText="1"/>
    </xf>
    <xf numFmtId="0" fontId="4" fillId="34" borderId="0" xfId="0" applyFont="1" applyFill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11" fillId="0" borderId="0" xfId="0" applyFont="1" applyAlignment="1">
      <alignment/>
    </xf>
    <xf numFmtId="4" fontId="46" fillId="0" borderId="0" xfId="0" applyNumberFormat="1" applyFont="1" applyAlignment="1">
      <alignment/>
    </xf>
    <xf numFmtId="0" fontId="3" fillId="33" borderId="16" xfId="0" applyFont="1" applyFill="1" applyBorder="1" applyAlignment="1">
      <alignment horizontal="center" wrapText="1"/>
    </xf>
    <xf numFmtId="4" fontId="4" fillId="35" borderId="17" xfId="0" applyNumberFormat="1" applyFont="1" applyFill="1" applyBorder="1" applyAlignment="1">
      <alignment horizontal="right"/>
    </xf>
    <xf numFmtId="0" fontId="4" fillId="36" borderId="0" xfId="0" applyFont="1" applyFill="1" applyAlignment="1">
      <alignment horizontal="left"/>
    </xf>
    <xf numFmtId="4" fontId="4" fillId="0" borderId="11" xfId="0" applyNumberFormat="1" applyFont="1" applyFill="1" applyBorder="1" applyAlignment="1">
      <alignment horizontal="right"/>
    </xf>
    <xf numFmtId="4" fontId="4" fillId="36" borderId="11" xfId="0" applyNumberFormat="1" applyFont="1" applyFill="1" applyBorder="1" applyAlignment="1">
      <alignment horizontal="right"/>
    </xf>
    <xf numFmtId="4" fontId="7" fillId="36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4" fontId="7" fillId="36" borderId="0" xfId="0" applyNumberFormat="1" applyFont="1" applyFill="1" applyBorder="1" applyAlignment="1">
      <alignment horizontal="left"/>
    </xf>
    <xf numFmtId="4" fontId="6" fillId="0" borderId="11" xfId="0" applyNumberFormat="1" applyFont="1" applyFill="1" applyBorder="1" applyAlignment="1">
      <alignment horizontal="right"/>
    </xf>
    <xf numFmtId="4" fontId="6" fillId="0" borderId="23" xfId="0" applyNumberFormat="1" applyFont="1" applyFill="1" applyBorder="1" applyAlignment="1">
      <alignment horizontal="right"/>
    </xf>
    <xf numFmtId="4" fontId="4" fillId="0" borderId="23" xfId="0" applyNumberFormat="1" applyFont="1" applyFill="1" applyBorder="1" applyAlignment="1">
      <alignment horizontal="right"/>
    </xf>
    <xf numFmtId="4" fontId="7" fillId="0" borderId="23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3" fillId="33" borderId="24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</cellXfs>
  <cellStyles count="61">
    <cellStyle name="Normal" xfId="0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40 % - Akzent1" xfId="27"/>
    <cellStyle name="40 % - Akzent1 2" xfId="28"/>
    <cellStyle name="40 % - Akzent2" xfId="29"/>
    <cellStyle name="40 % - Akzent2 2" xfId="30"/>
    <cellStyle name="40 % - Akzent3" xfId="31"/>
    <cellStyle name="40 % - Akzent3 2" xfId="32"/>
    <cellStyle name="40 % - Akzent4" xfId="33"/>
    <cellStyle name="40 % - Akzent4 2" xfId="34"/>
    <cellStyle name="40 % - Akzent5" xfId="35"/>
    <cellStyle name="40 % - Akzent5 2" xfId="36"/>
    <cellStyle name="40 % - Akzent6" xfId="37"/>
    <cellStyle name="40 % - Akzent6 2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Akzent1" xfId="45"/>
    <cellStyle name="Akzent2" xfId="46"/>
    <cellStyle name="Akzent3" xfId="47"/>
    <cellStyle name="Akzent4" xfId="48"/>
    <cellStyle name="Akzent5" xfId="49"/>
    <cellStyle name="Akzent6" xfId="50"/>
    <cellStyle name="Ausgabe" xfId="51"/>
    <cellStyle name="Berechnung" xfId="52"/>
    <cellStyle name="Comma [0]" xfId="53"/>
    <cellStyle name="Eingabe" xfId="54"/>
    <cellStyle name="Ergebnis" xfId="55"/>
    <cellStyle name="Erklärender Text" xfId="56"/>
    <cellStyle name="Gut" xfId="57"/>
    <cellStyle name="Comma" xfId="58"/>
    <cellStyle name="Neutral" xfId="59"/>
    <cellStyle name="Normal_Sheet1" xfId="60"/>
    <cellStyle name="Notiz" xfId="61"/>
    <cellStyle name="Notiz 2" xfId="62"/>
    <cellStyle name="Percent" xfId="63"/>
    <cellStyle name="Schlecht" xfId="64"/>
    <cellStyle name="Überschrift" xfId="65"/>
    <cellStyle name="Überschrift 1" xfId="66"/>
    <cellStyle name="Überschrift 2" xfId="67"/>
    <cellStyle name="Überschrift 3" xfId="68"/>
    <cellStyle name="Überschrift 4" xfId="69"/>
    <cellStyle name="Verknüpfte Zelle" xfId="70"/>
    <cellStyle name="Currency" xfId="71"/>
    <cellStyle name="Currency [0]" xfId="72"/>
    <cellStyle name="Warnender Text" xfId="73"/>
    <cellStyle name="Zelle überprüfen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7"/>
  <sheetViews>
    <sheetView tabSelected="1" view="pageBreakPreview" zoomScale="75" zoomScaleNormal="86" zoomScaleSheetLayoutView="75" zoomScalePageLayoutView="50" workbookViewId="0" topLeftCell="A28">
      <selection activeCell="J835" sqref="J835"/>
    </sheetView>
  </sheetViews>
  <sheetFormatPr defaultColWidth="11.421875" defaultRowHeight="12.75"/>
  <cols>
    <col min="1" max="1" width="5.7109375" style="0" customWidth="1"/>
    <col min="2" max="2" width="6.28125" style="0" customWidth="1"/>
    <col min="3" max="3" width="66.57421875" style="0" customWidth="1"/>
    <col min="4" max="5" width="17.421875" style="0" bestFit="1" customWidth="1"/>
    <col min="6" max="6" width="17.421875" style="0" hidden="1" customWidth="1"/>
    <col min="7" max="7" width="15.00390625" style="0" bestFit="1" customWidth="1"/>
    <col min="8" max="8" width="17.28125" style="0" customWidth="1"/>
    <col min="9" max="9" width="17.421875" style="0" customWidth="1"/>
    <col min="10" max="10" width="22.140625" style="0" customWidth="1"/>
    <col min="11" max="11" width="13.00390625" style="3" customWidth="1"/>
  </cols>
  <sheetData>
    <row r="1" spans="1:10" ht="16.5" thickBot="1">
      <c r="A1" s="1" t="s">
        <v>890</v>
      </c>
      <c r="D1" s="49"/>
      <c r="E1" s="67"/>
      <c r="H1" s="59" t="s">
        <v>885</v>
      </c>
      <c r="I1" s="60">
        <f>I1012</f>
        <v>-2241900</v>
      </c>
      <c r="J1" s="27"/>
    </row>
    <row r="2" spans="1:11" ht="22.5" thickBot="1">
      <c r="A2" s="75" t="s">
        <v>840</v>
      </c>
      <c r="B2" s="76"/>
      <c r="C2" s="13" t="s">
        <v>0</v>
      </c>
      <c r="D2" s="47" t="s">
        <v>841</v>
      </c>
      <c r="E2" s="47" t="s">
        <v>846</v>
      </c>
      <c r="F2" s="11" t="s">
        <v>852</v>
      </c>
      <c r="G2" s="11" t="s">
        <v>893</v>
      </c>
      <c r="H2" s="11" t="s">
        <v>894</v>
      </c>
      <c r="I2" s="12" t="s">
        <v>842</v>
      </c>
      <c r="J2" s="37" t="s">
        <v>861</v>
      </c>
      <c r="K2" s="4" t="s">
        <v>871</v>
      </c>
    </row>
    <row r="3" spans="1:11" ht="12.75">
      <c r="A3" s="25" t="s">
        <v>2</v>
      </c>
      <c r="B3" s="23" t="s">
        <v>3</v>
      </c>
      <c r="C3" s="14" t="s">
        <v>4</v>
      </c>
      <c r="D3" s="15">
        <v>83838.21</v>
      </c>
      <c r="E3" s="15">
        <v>81200</v>
      </c>
      <c r="F3" s="34">
        <v>78793.8</v>
      </c>
      <c r="G3" s="26"/>
      <c r="H3" s="26">
        <f>SUM(E3+G3)</f>
        <v>81200</v>
      </c>
      <c r="I3" s="65">
        <f>70000</f>
        <v>70000</v>
      </c>
      <c r="K3" s="33" t="s">
        <v>868</v>
      </c>
    </row>
    <row r="4" spans="1:11" ht="12.75">
      <c r="A4" s="5" t="s">
        <v>2</v>
      </c>
      <c r="B4" s="23" t="s">
        <v>5</v>
      </c>
      <c r="C4" s="14" t="s">
        <v>6</v>
      </c>
      <c r="D4" s="15">
        <v>77320.18</v>
      </c>
      <c r="E4" s="15">
        <v>78600</v>
      </c>
      <c r="F4" s="34">
        <v>45680.39</v>
      </c>
      <c r="G4" s="15">
        <v>-3500</v>
      </c>
      <c r="H4" s="15">
        <f>SUM(E4+G4)</f>
        <v>75100</v>
      </c>
      <c r="I4" s="64">
        <v>80300</v>
      </c>
      <c r="K4" s="33" t="s">
        <v>868</v>
      </c>
    </row>
    <row r="5" spans="1:11" ht="12.75">
      <c r="A5" s="5" t="s">
        <v>2</v>
      </c>
      <c r="B5" s="23" t="s">
        <v>7</v>
      </c>
      <c r="C5" s="14" t="s">
        <v>8</v>
      </c>
      <c r="D5" s="15">
        <v>49659.17</v>
      </c>
      <c r="E5" s="15">
        <v>69700</v>
      </c>
      <c r="F5" s="34">
        <v>32188.75</v>
      </c>
      <c r="G5" s="15"/>
      <c r="H5" s="15">
        <f aca="true" t="shared" si="0" ref="H5:H15">SUM(E5+G5)</f>
        <v>69700</v>
      </c>
      <c r="I5" s="64">
        <v>74700</v>
      </c>
      <c r="K5" s="33" t="s">
        <v>868</v>
      </c>
    </row>
    <row r="6" spans="1:11" ht="12.75">
      <c r="A6" s="5" t="s">
        <v>2</v>
      </c>
      <c r="B6" s="23" t="s">
        <v>9</v>
      </c>
      <c r="C6" s="14" t="s">
        <v>10</v>
      </c>
      <c r="D6" s="15">
        <v>26586.95</v>
      </c>
      <c r="E6" s="15">
        <v>27200</v>
      </c>
      <c r="F6" s="34">
        <v>0</v>
      </c>
      <c r="G6" s="15">
        <v>-1800</v>
      </c>
      <c r="H6" s="15">
        <f t="shared" si="0"/>
        <v>25400</v>
      </c>
      <c r="I6" s="64">
        <v>28500</v>
      </c>
      <c r="K6" s="33" t="s">
        <v>868</v>
      </c>
    </row>
    <row r="7" spans="1:11" ht="12.75">
      <c r="A7" s="5" t="s">
        <v>2</v>
      </c>
      <c r="B7" s="23" t="s">
        <v>11</v>
      </c>
      <c r="C7" s="14" t="s">
        <v>12</v>
      </c>
      <c r="D7" s="15">
        <v>4306.69</v>
      </c>
      <c r="E7" s="15">
        <v>6000</v>
      </c>
      <c r="F7" s="34">
        <v>2751.16</v>
      </c>
      <c r="G7" s="15"/>
      <c r="H7" s="15">
        <f t="shared" si="0"/>
        <v>6000</v>
      </c>
      <c r="I7" s="64">
        <v>6400</v>
      </c>
      <c r="K7" s="33" t="s">
        <v>868</v>
      </c>
    </row>
    <row r="8" spans="1:11" ht="12.75">
      <c r="A8" s="5" t="s">
        <v>2</v>
      </c>
      <c r="B8" s="23" t="s">
        <v>13</v>
      </c>
      <c r="C8" s="14" t="s">
        <v>14</v>
      </c>
      <c r="D8" s="15">
        <v>10318</v>
      </c>
      <c r="E8" s="15">
        <v>13800</v>
      </c>
      <c r="F8" s="34">
        <v>6638.9</v>
      </c>
      <c r="G8" s="15"/>
      <c r="H8" s="15">
        <f t="shared" si="0"/>
        <v>13800</v>
      </c>
      <c r="I8" s="64">
        <v>14700</v>
      </c>
      <c r="K8" s="33" t="s">
        <v>868</v>
      </c>
    </row>
    <row r="9" spans="1:11" ht="12.75">
      <c r="A9" s="5" t="s">
        <v>2</v>
      </c>
      <c r="B9" s="23" t="s">
        <v>15</v>
      </c>
      <c r="C9" s="14" t="s">
        <v>16</v>
      </c>
      <c r="D9" s="15">
        <v>277.22</v>
      </c>
      <c r="E9" s="15">
        <v>0</v>
      </c>
      <c r="F9" s="34">
        <v>0</v>
      </c>
      <c r="G9" s="15"/>
      <c r="H9" s="15">
        <f t="shared" si="0"/>
        <v>0</v>
      </c>
      <c r="I9" s="64">
        <f>H9</f>
        <v>0</v>
      </c>
      <c r="K9" s="33" t="s">
        <v>17</v>
      </c>
    </row>
    <row r="10" spans="1:11" ht="12.75">
      <c r="A10" s="5" t="s">
        <v>2</v>
      </c>
      <c r="B10" s="23" t="s">
        <v>18</v>
      </c>
      <c r="C10" s="14" t="s">
        <v>19</v>
      </c>
      <c r="D10" s="15">
        <v>0</v>
      </c>
      <c r="E10" s="15">
        <v>0</v>
      </c>
      <c r="F10" s="34">
        <v>0</v>
      </c>
      <c r="G10" s="15"/>
      <c r="H10" s="15">
        <f t="shared" si="0"/>
        <v>0</v>
      </c>
      <c r="I10" s="64">
        <f>H10</f>
        <v>0</v>
      </c>
      <c r="K10" s="33" t="s">
        <v>17</v>
      </c>
    </row>
    <row r="11" spans="1:11" ht="12.75">
      <c r="A11" s="5" t="s">
        <v>2</v>
      </c>
      <c r="B11" s="23" t="s">
        <v>20</v>
      </c>
      <c r="C11" s="14" t="s">
        <v>21</v>
      </c>
      <c r="D11" s="15">
        <v>0</v>
      </c>
      <c r="E11" s="15">
        <v>0</v>
      </c>
      <c r="F11" s="34">
        <v>0</v>
      </c>
      <c r="G11" s="15"/>
      <c r="H11" s="15">
        <f t="shared" si="0"/>
        <v>0</v>
      </c>
      <c r="I11" s="64">
        <f>H11</f>
        <v>0</v>
      </c>
      <c r="J11" s="31"/>
      <c r="K11" s="33" t="s">
        <v>17</v>
      </c>
    </row>
    <row r="12" spans="1:11" ht="12.75">
      <c r="A12" s="5" t="s">
        <v>2</v>
      </c>
      <c r="B12" s="23" t="s">
        <v>22</v>
      </c>
      <c r="C12" s="14" t="s">
        <v>23</v>
      </c>
      <c r="D12" s="15">
        <v>3674.03</v>
      </c>
      <c r="E12" s="15">
        <v>4500</v>
      </c>
      <c r="F12" s="34">
        <v>4555.15</v>
      </c>
      <c r="G12" s="15">
        <v>900</v>
      </c>
      <c r="H12" s="15">
        <f t="shared" si="0"/>
        <v>5400</v>
      </c>
      <c r="I12" s="64">
        <v>4500</v>
      </c>
      <c r="J12" s="31"/>
      <c r="K12" s="33" t="s">
        <v>17</v>
      </c>
    </row>
    <row r="13" spans="1:11" ht="12.75">
      <c r="A13" s="5" t="s">
        <v>2</v>
      </c>
      <c r="B13" s="23" t="s">
        <v>24</v>
      </c>
      <c r="C13" s="14" t="s">
        <v>25</v>
      </c>
      <c r="D13" s="15">
        <v>0</v>
      </c>
      <c r="E13" s="15">
        <v>0</v>
      </c>
      <c r="F13" s="34">
        <v>-675</v>
      </c>
      <c r="G13" s="15"/>
      <c r="H13" s="15">
        <f t="shared" si="0"/>
        <v>0</v>
      </c>
      <c r="I13" s="64">
        <f>H13</f>
        <v>0</v>
      </c>
      <c r="J13" s="31"/>
      <c r="K13" s="33" t="s">
        <v>17</v>
      </c>
    </row>
    <row r="14" spans="1:11" ht="12.75">
      <c r="A14" s="5" t="s">
        <v>2</v>
      </c>
      <c r="B14" s="23" t="s">
        <v>26</v>
      </c>
      <c r="C14" s="14" t="s">
        <v>27</v>
      </c>
      <c r="D14" s="15">
        <v>0</v>
      </c>
      <c r="E14" s="15">
        <v>100</v>
      </c>
      <c r="F14" s="34">
        <v>0</v>
      </c>
      <c r="G14" s="15"/>
      <c r="H14" s="15">
        <f t="shared" si="0"/>
        <v>100</v>
      </c>
      <c r="I14" s="64">
        <f>H14</f>
        <v>100</v>
      </c>
      <c r="J14" s="31"/>
      <c r="K14" s="33" t="s">
        <v>17</v>
      </c>
    </row>
    <row r="15" spans="1:11" ht="12.75">
      <c r="A15" s="5" t="s">
        <v>2</v>
      </c>
      <c r="B15" s="23" t="s">
        <v>28</v>
      </c>
      <c r="C15" s="14" t="s">
        <v>29</v>
      </c>
      <c r="D15" s="15">
        <v>899.15</v>
      </c>
      <c r="E15" s="15">
        <v>0</v>
      </c>
      <c r="F15" s="34">
        <v>197.44</v>
      </c>
      <c r="G15" s="15"/>
      <c r="H15" s="15">
        <f t="shared" si="0"/>
        <v>0</v>
      </c>
      <c r="I15" s="64">
        <f>H15</f>
        <v>0</v>
      </c>
      <c r="J15" s="31"/>
      <c r="K15" s="33" t="s">
        <v>1</v>
      </c>
    </row>
    <row r="16" spans="1:11" ht="12.75">
      <c r="A16" s="5"/>
      <c r="B16" s="23"/>
      <c r="C16" s="16" t="s">
        <v>843</v>
      </c>
      <c r="D16" s="17">
        <v>0</v>
      </c>
      <c r="E16" s="17">
        <v>0</v>
      </c>
      <c r="F16" s="17">
        <v>1</v>
      </c>
      <c r="G16" s="17">
        <v>0</v>
      </c>
      <c r="H16" s="17">
        <v>0</v>
      </c>
      <c r="I16" s="69">
        <v>0</v>
      </c>
      <c r="J16" s="38"/>
      <c r="K16" s="33"/>
    </row>
    <row r="17" spans="1:11" ht="12.75">
      <c r="A17" s="5"/>
      <c r="B17" s="23"/>
      <c r="C17" s="16" t="s">
        <v>844</v>
      </c>
      <c r="D17" s="17">
        <f aca="true" t="shared" si="1" ref="D17:I17">SUM(D3:D15)</f>
        <v>256879.6</v>
      </c>
      <c r="E17" s="17">
        <f t="shared" si="1"/>
        <v>281100</v>
      </c>
      <c r="F17" s="17">
        <f t="shared" si="1"/>
        <v>170130.59</v>
      </c>
      <c r="G17" s="17">
        <f t="shared" si="1"/>
        <v>-4400</v>
      </c>
      <c r="H17" s="17">
        <f t="shared" si="1"/>
        <v>276700</v>
      </c>
      <c r="I17" s="69">
        <f t="shared" si="1"/>
        <v>279200</v>
      </c>
      <c r="J17" s="38"/>
      <c r="K17" s="33"/>
    </row>
    <row r="18" spans="1:11" ht="12.75">
      <c r="A18" s="5"/>
      <c r="B18" s="23"/>
      <c r="C18" s="16" t="s">
        <v>845</v>
      </c>
      <c r="D18" s="17">
        <f aca="true" t="shared" si="2" ref="D18:I18">D16-D17</f>
        <v>-256879.6</v>
      </c>
      <c r="E18" s="17">
        <f t="shared" si="2"/>
        <v>-281100</v>
      </c>
      <c r="F18" s="17">
        <f t="shared" si="2"/>
        <v>-170129.59</v>
      </c>
      <c r="G18" s="17">
        <f t="shared" si="2"/>
        <v>4400</v>
      </c>
      <c r="H18" s="17">
        <f t="shared" si="2"/>
        <v>-276700</v>
      </c>
      <c r="I18" s="69">
        <f t="shared" si="2"/>
        <v>-279200</v>
      </c>
      <c r="J18" s="38"/>
      <c r="K18" s="33"/>
    </row>
    <row r="19" spans="1:11" ht="12.75">
      <c r="A19" s="5" t="s">
        <v>30</v>
      </c>
      <c r="B19" s="23" t="s">
        <v>31</v>
      </c>
      <c r="C19" s="14" t="s">
        <v>32</v>
      </c>
      <c r="D19" s="15">
        <v>0</v>
      </c>
      <c r="E19" s="15">
        <v>0</v>
      </c>
      <c r="F19" s="34">
        <v>0</v>
      </c>
      <c r="G19" s="15"/>
      <c r="H19" s="15">
        <f>SUM(E19+G19)</f>
        <v>0</v>
      </c>
      <c r="I19" s="64">
        <v>0</v>
      </c>
      <c r="J19" s="31"/>
      <c r="K19" s="33" t="s">
        <v>17</v>
      </c>
    </row>
    <row r="20" spans="1:11" ht="12.75">
      <c r="A20" s="5" t="s">
        <v>30</v>
      </c>
      <c r="B20" s="23" t="s">
        <v>33</v>
      </c>
      <c r="C20" s="14" t="s">
        <v>34</v>
      </c>
      <c r="D20" s="15">
        <v>24608.58</v>
      </c>
      <c r="E20" s="15">
        <v>24600</v>
      </c>
      <c r="F20" s="34">
        <v>24411.48</v>
      </c>
      <c r="G20" s="15"/>
      <c r="H20" s="15">
        <f aca="true" t="shared" si="3" ref="H20:H78">SUM(E20+G20)</f>
        <v>24600</v>
      </c>
      <c r="I20" s="64">
        <f aca="true" t="shared" si="4" ref="I20:I26">H20</f>
        <v>24600</v>
      </c>
      <c r="J20" s="31"/>
      <c r="K20" s="33" t="s">
        <v>35</v>
      </c>
    </row>
    <row r="21" spans="1:11" ht="12.75">
      <c r="A21" s="5" t="s">
        <v>30</v>
      </c>
      <c r="B21" s="23" t="s">
        <v>36</v>
      </c>
      <c r="C21" s="14" t="s">
        <v>37</v>
      </c>
      <c r="D21" s="15">
        <v>6372</v>
      </c>
      <c r="E21" s="15">
        <v>6300</v>
      </c>
      <c r="F21" s="34">
        <v>6312</v>
      </c>
      <c r="G21" s="15"/>
      <c r="H21" s="15">
        <f t="shared" si="3"/>
        <v>6300</v>
      </c>
      <c r="I21" s="64">
        <f t="shared" si="4"/>
        <v>6300</v>
      </c>
      <c r="J21" s="31"/>
      <c r="K21" s="33" t="s">
        <v>35</v>
      </c>
    </row>
    <row r="22" spans="1:11" ht="12.75">
      <c r="A22" s="5" t="s">
        <v>30</v>
      </c>
      <c r="B22" s="23" t="s">
        <v>38</v>
      </c>
      <c r="C22" s="14" t="s">
        <v>39</v>
      </c>
      <c r="D22" s="15">
        <v>184.96</v>
      </c>
      <c r="E22" s="15">
        <v>100</v>
      </c>
      <c r="F22" s="34">
        <v>37.8</v>
      </c>
      <c r="G22" s="15"/>
      <c r="H22" s="15">
        <f t="shared" si="3"/>
        <v>100</v>
      </c>
      <c r="I22" s="64">
        <f t="shared" si="4"/>
        <v>100</v>
      </c>
      <c r="J22" s="31"/>
      <c r="K22" s="33" t="s">
        <v>17</v>
      </c>
    </row>
    <row r="23" spans="1:11" ht="12.75">
      <c r="A23" s="5" t="s">
        <v>30</v>
      </c>
      <c r="B23" s="23" t="s">
        <v>40</v>
      </c>
      <c r="C23" s="14" t="s">
        <v>41</v>
      </c>
      <c r="D23" s="15">
        <v>2480.55</v>
      </c>
      <c r="E23" s="15">
        <v>0</v>
      </c>
      <c r="F23" s="34">
        <v>0</v>
      </c>
      <c r="G23" s="15"/>
      <c r="H23" s="15">
        <f t="shared" si="3"/>
        <v>0</v>
      </c>
      <c r="I23" s="64">
        <f t="shared" si="4"/>
        <v>0</v>
      </c>
      <c r="J23" s="31"/>
      <c r="K23" s="33" t="s">
        <v>42</v>
      </c>
    </row>
    <row r="24" spans="1:11" ht="12.75">
      <c r="A24" s="5" t="s">
        <v>30</v>
      </c>
      <c r="B24" s="23" t="s">
        <v>43</v>
      </c>
      <c r="C24" s="14" t="s">
        <v>44</v>
      </c>
      <c r="D24" s="15">
        <v>5985.63</v>
      </c>
      <c r="E24" s="15">
        <v>0</v>
      </c>
      <c r="F24" s="34">
        <v>0</v>
      </c>
      <c r="G24" s="15"/>
      <c r="H24" s="15">
        <f t="shared" si="3"/>
        <v>0</v>
      </c>
      <c r="I24" s="64">
        <f t="shared" si="4"/>
        <v>0</v>
      </c>
      <c r="J24" s="31"/>
      <c r="K24" s="33" t="s">
        <v>17</v>
      </c>
    </row>
    <row r="25" spans="1:11" ht="12.75">
      <c r="A25" s="5" t="s">
        <v>30</v>
      </c>
      <c r="B25" s="23" t="s">
        <v>45</v>
      </c>
      <c r="C25" s="14" t="s">
        <v>46</v>
      </c>
      <c r="D25" s="15">
        <v>155.2</v>
      </c>
      <c r="E25" s="15">
        <v>0</v>
      </c>
      <c r="F25" s="34">
        <v>80</v>
      </c>
      <c r="G25" s="15"/>
      <c r="H25" s="15">
        <f t="shared" si="3"/>
        <v>0</v>
      </c>
      <c r="I25" s="64">
        <f t="shared" si="4"/>
        <v>0</v>
      </c>
      <c r="J25" s="31"/>
      <c r="K25" s="33" t="s">
        <v>17</v>
      </c>
    </row>
    <row r="26" spans="1:11" ht="12.75">
      <c r="A26" s="5" t="s">
        <v>30</v>
      </c>
      <c r="B26" s="23" t="s">
        <v>47</v>
      </c>
      <c r="C26" s="14" t="s">
        <v>48</v>
      </c>
      <c r="D26" s="15">
        <v>754</v>
      </c>
      <c r="E26" s="15">
        <v>500</v>
      </c>
      <c r="F26" s="34">
        <v>399</v>
      </c>
      <c r="G26" s="15"/>
      <c r="H26" s="15">
        <f t="shared" si="3"/>
        <v>500</v>
      </c>
      <c r="I26" s="64">
        <f t="shared" si="4"/>
        <v>500</v>
      </c>
      <c r="J26" s="31"/>
      <c r="K26" s="33" t="s">
        <v>17</v>
      </c>
    </row>
    <row r="27" spans="1:11" ht="12.75">
      <c r="A27" s="5" t="s">
        <v>30</v>
      </c>
      <c r="B27" s="23" t="s">
        <v>49</v>
      </c>
      <c r="C27" s="14" t="s">
        <v>50</v>
      </c>
      <c r="D27" s="15">
        <v>195000</v>
      </c>
      <c r="E27" s="15">
        <v>228600</v>
      </c>
      <c r="F27" s="34">
        <v>0</v>
      </c>
      <c r="G27" s="15">
        <v>10700</v>
      </c>
      <c r="H27" s="15">
        <f t="shared" si="3"/>
        <v>239300</v>
      </c>
      <c r="I27" s="64">
        <v>225000</v>
      </c>
      <c r="J27" s="31"/>
      <c r="K27" s="33" t="s">
        <v>1</v>
      </c>
    </row>
    <row r="28" spans="1:11" ht="12.75">
      <c r="A28" s="5" t="s">
        <v>30</v>
      </c>
      <c r="B28" s="23">
        <v>1640</v>
      </c>
      <c r="C28" s="14" t="s">
        <v>853</v>
      </c>
      <c r="D28" s="15">
        <v>0</v>
      </c>
      <c r="E28" s="15">
        <v>0</v>
      </c>
      <c r="F28" s="34"/>
      <c r="G28" s="15">
        <v>300</v>
      </c>
      <c r="H28" s="15">
        <f>SUM(E28+G28)</f>
        <v>300</v>
      </c>
      <c r="I28" s="64">
        <f>H28</f>
        <v>300</v>
      </c>
      <c r="J28" s="31"/>
      <c r="K28" s="33"/>
    </row>
    <row r="29" spans="1:11" ht="12.75">
      <c r="A29" s="5" t="s">
        <v>30</v>
      </c>
      <c r="B29" s="23" t="s">
        <v>51</v>
      </c>
      <c r="C29" s="14" t="s">
        <v>52</v>
      </c>
      <c r="D29" s="15">
        <v>357585.87</v>
      </c>
      <c r="E29" s="15">
        <v>390200</v>
      </c>
      <c r="F29" s="34">
        <v>239450.56</v>
      </c>
      <c r="G29" s="15">
        <v>-31000</v>
      </c>
      <c r="H29" s="15">
        <f t="shared" si="3"/>
        <v>359200</v>
      </c>
      <c r="I29" s="64">
        <v>359100</v>
      </c>
      <c r="J29" s="31"/>
      <c r="K29" s="33" t="s">
        <v>1</v>
      </c>
    </row>
    <row r="30" spans="1:11" ht="12.75">
      <c r="A30" s="5" t="s">
        <v>30</v>
      </c>
      <c r="B30" s="23" t="s">
        <v>53</v>
      </c>
      <c r="C30" s="14" t="s">
        <v>54</v>
      </c>
      <c r="D30" s="15">
        <v>0</v>
      </c>
      <c r="E30" s="15">
        <v>0</v>
      </c>
      <c r="F30" s="34">
        <v>600.1</v>
      </c>
      <c r="G30" s="15">
        <v>600</v>
      </c>
      <c r="H30" s="15">
        <f t="shared" si="3"/>
        <v>600</v>
      </c>
      <c r="I30" s="64">
        <f aca="true" t="shared" si="5" ref="I30:I44">H30</f>
        <v>600</v>
      </c>
      <c r="J30" s="31"/>
      <c r="K30" s="33" t="s">
        <v>17</v>
      </c>
    </row>
    <row r="31" spans="1:11" ht="12.75">
      <c r="A31" s="5" t="s">
        <v>30</v>
      </c>
      <c r="B31" s="23" t="s">
        <v>55</v>
      </c>
      <c r="C31" s="14" t="s">
        <v>56</v>
      </c>
      <c r="D31" s="15">
        <v>4400</v>
      </c>
      <c r="E31" s="15">
        <v>4800</v>
      </c>
      <c r="F31" s="34">
        <v>3200</v>
      </c>
      <c r="G31" s="15"/>
      <c r="H31" s="15">
        <f t="shared" si="3"/>
        <v>4800</v>
      </c>
      <c r="I31" s="64">
        <f t="shared" si="5"/>
        <v>4800</v>
      </c>
      <c r="J31" s="31"/>
      <c r="K31" s="33" t="s">
        <v>17</v>
      </c>
    </row>
    <row r="32" spans="1:11" ht="12.75">
      <c r="A32" s="5" t="s">
        <v>30</v>
      </c>
      <c r="B32" s="23" t="s">
        <v>57</v>
      </c>
      <c r="C32" s="14" t="s">
        <v>58</v>
      </c>
      <c r="D32" s="15">
        <v>10514.95</v>
      </c>
      <c r="E32" s="15">
        <v>10500</v>
      </c>
      <c r="F32" s="34">
        <v>0</v>
      </c>
      <c r="G32" s="15">
        <v>-10500</v>
      </c>
      <c r="H32" s="15">
        <f t="shared" si="3"/>
        <v>0</v>
      </c>
      <c r="I32" s="64">
        <f t="shared" si="5"/>
        <v>0</v>
      </c>
      <c r="J32" s="31"/>
      <c r="K32" s="33" t="s">
        <v>1</v>
      </c>
    </row>
    <row r="33" spans="1:11" ht="12.75">
      <c r="A33" s="5" t="s">
        <v>30</v>
      </c>
      <c r="B33" s="23" t="s">
        <v>59</v>
      </c>
      <c r="C33" s="14" t="s">
        <v>60</v>
      </c>
      <c r="D33" s="15">
        <v>0</v>
      </c>
      <c r="E33" s="15">
        <v>0</v>
      </c>
      <c r="F33" s="34">
        <v>0</v>
      </c>
      <c r="G33" s="15"/>
      <c r="H33" s="15">
        <f t="shared" si="3"/>
        <v>0</v>
      </c>
      <c r="I33" s="64">
        <f t="shared" si="5"/>
        <v>0</v>
      </c>
      <c r="J33" s="31"/>
      <c r="K33" s="33" t="s">
        <v>17</v>
      </c>
    </row>
    <row r="34" spans="1:11" ht="12.75">
      <c r="A34" s="5" t="s">
        <v>30</v>
      </c>
      <c r="B34" s="23" t="s">
        <v>5</v>
      </c>
      <c r="C34" s="14" t="s">
        <v>6</v>
      </c>
      <c r="D34" s="15">
        <v>0</v>
      </c>
      <c r="E34" s="15">
        <v>51400</v>
      </c>
      <c r="F34" s="34">
        <v>29831.27</v>
      </c>
      <c r="G34" s="15">
        <v>-2300</v>
      </c>
      <c r="H34" s="15">
        <f t="shared" si="3"/>
        <v>49100</v>
      </c>
      <c r="I34" s="64">
        <v>58000</v>
      </c>
      <c r="J34" s="31"/>
      <c r="K34" s="33" t="s">
        <v>868</v>
      </c>
    </row>
    <row r="35" spans="1:11" ht="12.75">
      <c r="A35" s="5" t="s">
        <v>30</v>
      </c>
      <c r="B35" s="23" t="s">
        <v>7</v>
      </c>
      <c r="C35" s="14" t="s">
        <v>8</v>
      </c>
      <c r="D35" s="15">
        <v>285793.61</v>
      </c>
      <c r="E35" s="15">
        <v>222300</v>
      </c>
      <c r="F35" s="34">
        <v>97027.86</v>
      </c>
      <c r="G35" s="15"/>
      <c r="H35" s="15">
        <f t="shared" si="3"/>
        <v>222300</v>
      </c>
      <c r="I35" s="64">
        <v>193400</v>
      </c>
      <c r="J35" s="31"/>
      <c r="K35" s="33" t="s">
        <v>868</v>
      </c>
    </row>
    <row r="36" spans="1:11" ht="12.75">
      <c r="A36" s="5" t="s">
        <v>30</v>
      </c>
      <c r="B36" s="23" t="s">
        <v>61</v>
      </c>
      <c r="C36" s="14" t="s">
        <v>62</v>
      </c>
      <c r="D36" s="15">
        <v>613.56</v>
      </c>
      <c r="E36" s="15">
        <v>700</v>
      </c>
      <c r="F36" s="34">
        <v>613.56</v>
      </c>
      <c r="G36" s="15"/>
      <c r="H36" s="15">
        <f t="shared" si="3"/>
        <v>700</v>
      </c>
      <c r="I36" s="64">
        <f t="shared" si="5"/>
        <v>700</v>
      </c>
      <c r="J36" s="31"/>
      <c r="K36" s="33" t="s">
        <v>868</v>
      </c>
    </row>
    <row r="37" spans="1:11" ht="12.75">
      <c r="A37" s="5" t="s">
        <v>30</v>
      </c>
      <c r="B37" s="23" t="s">
        <v>9</v>
      </c>
      <c r="C37" s="14" t="s">
        <v>10</v>
      </c>
      <c r="D37" s="15">
        <v>0</v>
      </c>
      <c r="E37" s="15">
        <v>22000</v>
      </c>
      <c r="F37" s="34">
        <v>246628</v>
      </c>
      <c r="G37" s="15">
        <v>-1500</v>
      </c>
      <c r="H37" s="15">
        <f t="shared" si="3"/>
        <v>20500</v>
      </c>
      <c r="I37" s="64">
        <v>23100</v>
      </c>
      <c r="J37" s="31"/>
      <c r="K37" s="33" t="s">
        <v>868</v>
      </c>
    </row>
    <row r="38" spans="1:11" ht="12.75">
      <c r="A38" s="5" t="s">
        <v>30</v>
      </c>
      <c r="B38" s="23" t="s">
        <v>11</v>
      </c>
      <c r="C38" s="14" t="s">
        <v>12</v>
      </c>
      <c r="D38" s="15">
        <v>25609.47</v>
      </c>
      <c r="E38" s="15">
        <v>18900</v>
      </c>
      <c r="F38" s="34">
        <v>8473.92</v>
      </c>
      <c r="G38" s="15"/>
      <c r="H38" s="15">
        <f t="shared" si="3"/>
        <v>18900</v>
      </c>
      <c r="I38" s="64">
        <v>16300</v>
      </c>
      <c r="J38" s="31"/>
      <c r="K38" s="33" t="s">
        <v>868</v>
      </c>
    </row>
    <row r="39" spans="1:11" ht="12.75">
      <c r="A39" s="5" t="s">
        <v>30</v>
      </c>
      <c r="B39" s="23" t="s">
        <v>13</v>
      </c>
      <c r="C39" s="14" t="s">
        <v>14</v>
      </c>
      <c r="D39" s="15">
        <v>58514.99</v>
      </c>
      <c r="E39" s="15">
        <v>44600</v>
      </c>
      <c r="F39" s="34">
        <v>20287.87</v>
      </c>
      <c r="G39" s="15"/>
      <c r="H39" s="15">
        <f t="shared" si="3"/>
        <v>44600</v>
      </c>
      <c r="I39" s="64">
        <v>38500</v>
      </c>
      <c r="J39" s="31"/>
      <c r="K39" s="33" t="s">
        <v>868</v>
      </c>
    </row>
    <row r="40" spans="1:11" ht="12.75">
      <c r="A40" s="5" t="s">
        <v>30</v>
      </c>
      <c r="B40" s="23" t="s">
        <v>63</v>
      </c>
      <c r="C40" s="14" t="s">
        <v>64</v>
      </c>
      <c r="D40" s="15">
        <v>35099.8</v>
      </c>
      <c r="E40" s="15">
        <v>35100</v>
      </c>
      <c r="F40" s="34">
        <v>82086.35</v>
      </c>
      <c r="G40" s="15">
        <v>47000</v>
      </c>
      <c r="H40" s="15">
        <f t="shared" si="3"/>
        <v>82100</v>
      </c>
      <c r="I40" s="64">
        <v>70000</v>
      </c>
      <c r="J40" s="31"/>
      <c r="K40" s="33" t="s">
        <v>868</v>
      </c>
    </row>
    <row r="41" spans="1:11" ht="12.75">
      <c r="A41" s="5" t="s">
        <v>30</v>
      </c>
      <c r="B41" s="23" t="s">
        <v>65</v>
      </c>
      <c r="C41" s="14" t="s">
        <v>66</v>
      </c>
      <c r="D41" s="15">
        <v>2377.59</v>
      </c>
      <c r="E41" s="15">
        <v>3000</v>
      </c>
      <c r="F41" s="34">
        <v>2040.25</v>
      </c>
      <c r="G41" s="15"/>
      <c r="H41" s="15">
        <f t="shared" si="3"/>
        <v>3000</v>
      </c>
      <c r="I41" s="64">
        <v>3000</v>
      </c>
      <c r="J41" s="31"/>
      <c r="K41" s="33" t="s">
        <v>868</v>
      </c>
    </row>
    <row r="42" spans="1:11" ht="12.75">
      <c r="A42" s="5" t="s">
        <v>30</v>
      </c>
      <c r="B42" s="23" t="s">
        <v>67</v>
      </c>
      <c r="C42" s="14" t="s">
        <v>68</v>
      </c>
      <c r="D42" s="15">
        <v>526.67</v>
      </c>
      <c r="E42" s="15">
        <v>500</v>
      </c>
      <c r="F42" s="34">
        <v>57.79</v>
      </c>
      <c r="G42" s="15"/>
      <c r="H42" s="15">
        <f t="shared" si="3"/>
        <v>500</v>
      </c>
      <c r="I42" s="6">
        <f t="shared" si="5"/>
        <v>500</v>
      </c>
      <c r="J42" s="31"/>
      <c r="K42" s="33" t="s">
        <v>17</v>
      </c>
    </row>
    <row r="43" spans="1:11" ht="12.75">
      <c r="A43" s="5" t="s">
        <v>30</v>
      </c>
      <c r="B43" s="23" t="s">
        <v>69</v>
      </c>
      <c r="C43" s="14" t="s">
        <v>70</v>
      </c>
      <c r="D43" s="15">
        <v>68297.51</v>
      </c>
      <c r="E43" s="15">
        <v>50000</v>
      </c>
      <c r="F43" s="34">
        <v>16598.18</v>
      </c>
      <c r="G43" s="15"/>
      <c r="H43" s="15">
        <f t="shared" si="3"/>
        <v>50000</v>
      </c>
      <c r="I43" s="65">
        <v>35000</v>
      </c>
      <c r="J43" s="31"/>
      <c r="K43" s="33" t="s">
        <v>870</v>
      </c>
    </row>
    <row r="44" spans="1:11" ht="12.75">
      <c r="A44" s="5" t="s">
        <v>30</v>
      </c>
      <c r="B44" s="23" t="s">
        <v>71</v>
      </c>
      <c r="C44" s="14" t="s">
        <v>72</v>
      </c>
      <c r="D44" s="15">
        <v>0</v>
      </c>
      <c r="E44" s="15">
        <v>3000</v>
      </c>
      <c r="F44" s="34">
        <v>1154.93</v>
      </c>
      <c r="G44" s="15"/>
      <c r="H44" s="15">
        <f t="shared" si="3"/>
        <v>3000</v>
      </c>
      <c r="I44" s="64">
        <f t="shared" si="5"/>
        <v>3000</v>
      </c>
      <c r="J44" s="31"/>
      <c r="K44" s="33" t="s">
        <v>870</v>
      </c>
    </row>
    <row r="45" spans="1:11" ht="12.75">
      <c r="A45" s="5" t="s">
        <v>30</v>
      </c>
      <c r="B45" s="23" t="s">
        <v>73</v>
      </c>
      <c r="C45" s="14" t="s">
        <v>74</v>
      </c>
      <c r="D45" s="15">
        <v>0</v>
      </c>
      <c r="E45" s="15">
        <v>2500</v>
      </c>
      <c r="F45" s="34">
        <v>390.72</v>
      </c>
      <c r="G45" s="15"/>
      <c r="H45" s="15">
        <f t="shared" si="3"/>
        <v>2500</v>
      </c>
      <c r="I45" s="64">
        <v>2500</v>
      </c>
      <c r="J45" s="31"/>
      <c r="K45" s="33" t="s">
        <v>75</v>
      </c>
    </row>
    <row r="46" spans="1:11" ht="12.75">
      <c r="A46" s="5" t="s">
        <v>30</v>
      </c>
      <c r="B46" s="23" t="s">
        <v>76</v>
      </c>
      <c r="C46" s="14" t="s">
        <v>77</v>
      </c>
      <c r="D46" s="15">
        <v>45624.23</v>
      </c>
      <c r="E46" s="15">
        <v>40000</v>
      </c>
      <c r="F46" s="34">
        <v>37910.28</v>
      </c>
      <c r="G46" s="15"/>
      <c r="H46" s="15">
        <f t="shared" si="3"/>
        <v>40000</v>
      </c>
      <c r="I46" s="64">
        <v>48500</v>
      </c>
      <c r="J46" s="31"/>
      <c r="K46" s="33" t="s">
        <v>17</v>
      </c>
    </row>
    <row r="47" spans="1:11" ht="12.75">
      <c r="A47" s="5" t="s">
        <v>30</v>
      </c>
      <c r="B47" s="23" t="s">
        <v>78</v>
      </c>
      <c r="C47" s="14" t="s">
        <v>79</v>
      </c>
      <c r="D47" s="15">
        <v>510.55</v>
      </c>
      <c r="E47" s="15">
        <v>0</v>
      </c>
      <c r="F47" s="34">
        <v>0</v>
      </c>
      <c r="G47" s="15"/>
      <c r="H47" s="15">
        <f t="shared" si="3"/>
        <v>0</v>
      </c>
      <c r="I47" s="64">
        <f>H47</f>
        <v>0</v>
      </c>
      <c r="J47" s="31"/>
      <c r="K47" s="33" t="s">
        <v>42</v>
      </c>
    </row>
    <row r="48" spans="1:11" ht="12.75">
      <c r="A48" s="5" t="s">
        <v>30</v>
      </c>
      <c r="B48" s="23" t="s">
        <v>80</v>
      </c>
      <c r="C48" s="14" t="s">
        <v>81</v>
      </c>
      <c r="D48" s="15">
        <v>20691.96</v>
      </c>
      <c r="E48" s="15">
        <v>21900</v>
      </c>
      <c r="F48" s="34">
        <v>15235.01</v>
      </c>
      <c r="G48" s="15"/>
      <c r="H48" s="15">
        <f t="shared" si="3"/>
        <v>21900</v>
      </c>
      <c r="I48" s="64">
        <f>H48</f>
        <v>21900</v>
      </c>
      <c r="J48" s="31"/>
      <c r="K48" s="33" t="s">
        <v>17</v>
      </c>
    </row>
    <row r="49" spans="1:11" ht="12.75">
      <c r="A49" s="5" t="s">
        <v>30</v>
      </c>
      <c r="B49" s="23" t="s">
        <v>82</v>
      </c>
      <c r="C49" s="14" t="s">
        <v>83</v>
      </c>
      <c r="D49" s="15">
        <v>0</v>
      </c>
      <c r="E49" s="15">
        <v>4100</v>
      </c>
      <c r="F49" s="34">
        <v>4075.08</v>
      </c>
      <c r="G49" s="15"/>
      <c r="H49" s="15">
        <f t="shared" si="3"/>
        <v>4100</v>
      </c>
      <c r="I49" s="64">
        <v>5200</v>
      </c>
      <c r="J49" s="31"/>
      <c r="K49" s="33" t="s">
        <v>75</v>
      </c>
    </row>
    <row r="50" spans="1:11" ht="12.75">
      <c r="A50" s="5" t="s">
        <v>30</v>
      </c>
      <c r="B50" s="23" t="s">
        <v>84</v>
      </c>
      <c r="C50" s="14" t="s">
        <v>85</v>
      </c>
      <c r="D50" s="15">
        <v>0</v>
      </c>
      <c r="E50" s="15">
        <v>0</v>
      </c>
      <c r="F50" s="34">
        <v>0</v>
      </c>
      <c r="G50" s="15"/>
      <c r="H50" s="15">
        <f t="shared" si="3"/>
        <v>0</v>
      </c>
      <c r="I50" s="64">
        <f>H50</f>
        <v>0</v>
      </c>
      <c r="J50" s="31"/>
      <c r="K50" s="33" t="s">
        <v>35</v>
      </c>
    </row>
    <row r="51" spans="1:11" ht="12.75">
      <c r="A51" s="5" t="s">
        <v>30</v>
      </c>
      <c r="B51" s="23" t="s">
        <v>86</v>
      </c>
      <c r="C51" s="14" t="s">
        <v>87</v>
      </c>
      <c r="D51" s="15">
        <v>7622.16</v>
      </c>
      <c r="E51" s="15">
        <v>8100</v>
      </c>
      <c r="F51" s="34">
        <v>6220.2</v>
      </c>
      <c r="G51" s="15"/>
      <c r="H51" s="15">
        <f t="shared" si="3"/>
        <v>8100</v>
      </c>
      <c r="I51" s="64">
        <f aca="true" t="shared" si="6" ref="I51:I56">H51</f>
        <v>8100</v>
      </c>
      <c r="J51" s="31"/>
      <c r="K51" s="33" t="s">
        <v>17</v>
      </c>
    </row>
    <row r="52" spans="1:11" ht="12.75">
      <c r="A52" s="5" t="s">
        <v>30</v>
      </c>
      <c r="B52" s="23" t="s">
        <v>88</v>
      </c>
      <c r="C52" s="14" t="s">
        <v>89</v>
      </c>
      <c r="D52" s="15">
        <v>41297.33</v>
      </c>
      <c r="E52" s="15">
        <v>45000</v>
      </c>
      <c r="F52" s="34">
        <v>41904.1</v>
      </c>
      <c r="G52" s="15"/>
      <c r="H52" s="15">
        <f t="shared" si="3"/>
        <v>45000</v>
      </c>
      <c r="I52" s="64">
        <f t="shared" si="6"/>
        <v>45000</v>
      </c>
      <c r="J52" s="31"/>
      <c r="K52" s="33" t="s">
        <v>869</v>
      </c>
    </row>
    <row r="53" spans="1:11" ht="12.75">
      <c r="A53" s="5" t="s">
        <v>30</v>
      </c>
      <c r="B53" s="23" t="s">
        <v>90</v>
      </c>
      <c r="C53" s="14" t="s">
        <v>91</v>
      </c>
      <c r="D53" s="15">
        <v>9608.4</v>
      </c>
      <c r="E53" s="15">
        <v>8000</v>
      </c>
      <c r="F53" s="34">
        <v>4643.16</v>
      </c>
      <c r="G53" s="15"/>
      <c r="H53" s="15">
        <f t="shared" si="3"/>
        <v>8000</v>
      </c>
      <c r="I53" s="6">
        <f t="shared" si="6"/>
        <v>8000</v>
      </c>
      <c r="J53" s="31"/>
      <c r="K53" s="33" t="s">
        <v>869</v>
      </c>
    </row>
    <row r="54" spans="1:11" ht="12.75">
      <c r="A54" s="5" t="s">
        <v>30</v>
      </c>
      <c r="B54" s="23" t="s">
        <v>92</v>
      </c>
      <c r="C54" s="14" t="s">
        <v>93</v>
      </c>
      <c r="D54" s="15">
        <v>9151.7</v>
      </c>
      <c r="E54" s="15">
        <v>11000</v>
      </c>
      <c r="F54" s="34">
        <v>7069.82</v>
      </c>
      <c r="G54" s="15"/>
      <c r="H54" s="15">
        <f t="shared" si="3"/>
        <v>11000</v>
      </c>
      <c r="I54" s="65">
        <v>10000</v>
      </c>
      <c r="J54" s="31"/>
      <c r="K54" s="33" t="s">
        <v>869</v>
      </c>
    </row>
    <row r="55" spans="1:11" ht="12.75">
      <c r="A55" s="5" t="s">
        <v>30</v>
      </c>
      <c r="B55" s="23" t="s">
        <v>94</v>
      </c>
      <c r="C55" s="14" t="s">
        <v>95</v>
      </c>
      <c r="D55" s="15">
        <v>0</v>
      </c>
      <c r="E55" s="15">
        <v>0</v>
      </c>
      <c r="F55" s="34">
        <v>0</v>
      </c>
      <c r="G55" s="15"/>
      <c r="H55" s="15">
        <f t="shared" si="3"/>
        <v>0</v>
      </c>
      <c r="I55" s="6">
        <f t="shared" si="6"/>
        <v>0</v>
      </c>
      <c r="J55" s="31"/>
      <c r="K55" s="33" t="s">
        <v>96</v>
      </c>
    </row>
    <row r="56" spans="1:11" ht="12.75">
      <c r="A56" s="5" t="s">
        <v>30</v>
      </c>
      <c r="B56" s="23" t="s">
        <v>97</v>
      </c>
      <c r="C56" s="14" t="s">
        <v>98</v>
      </c>
      <c r="D56" s="15">
        <v>208.25</v>
      </c>
      <c r="E56" s="15">
        <v>400</v>
      </c>
      <c r="F56" s="34">
        <v>123.17</v>
      </c>
      <c r="G56" s="15"/>
      <c r="H56" s="15">
        <f t="shared" si="3"/>
        <v>400</v>
      </c>
      <c r="I56" s="6">
        <f t="shared" si="6"/>
        <v>400</v>
      </c>
      <c r="J56" s="31"/>
      <c r="K56" s="33" t="s">
        <v>17</v>
      </c>
    </row>
    <row r="57" spans="1:11" ht="12.75">
      <c r="A57" s="5" t="s">
        <v>30</v>
      </c>
      <c r="B57" s="23" t="s">
        <v>15</v>
      </c>
      <c r="C57" s="14" t="s">
        <v>16</v>
      </c>
      <c r="D57" s="15">
        <v>5920.91</v>
      </c>
      <c r="E57" s="15">
        <v>9000</v>
      </c>
      <c r="F57" s="34">
        <v>3480.52</v>
      </c>
      <c r="G57" s="15"/>
      <c r="H57" s="15">
        <f t="shared" si="3"/>
        <v>9000</v>
      </c>
      <c r="I57" s="65">
        <v>7000</v>
      </c>
      <c r="J57" s="31"/>
      <c r="K57" s="33" t="s">
        <v>17</v>
      </c>
    </row>
    <row r="58" spans="1:11" ht="12.75">
      <c r="A58" s="5" t="s">
        <v>30</v>
      </c>
      <c r="B58" s="23" t="s">
        <v>99</v>
      </c>
      <c r="C58" s="14" t="s">
        <v>100</v>
      </c>
      <c r="D58" s="15">
        <v>0</v>
      </c>
      <c r="E58" s="15">
        <v>0</v>
      </c>
      <c r="F58" s="34">
        <v>0</v>
      </c>
      <c r="G58" s="15"/>
      <c r="H58" s="15">
        <f t="shared" si="3"/>
        <v>0</v>
      </c>
      <c r="I58" s="65">
        <v>0</v>
      </c>
      <c r="J58" s="31"/>
      <c r="K58" s="33" t="s">
        <v>17</v>
      </c>
    </row>
    <row r="59" spans="1:11" ht="12.75">
      <c r="A59" s="5" t="s">
        <v>30</v>
      </c>
      <c r="B59" s="23" t="s">
        <v>101</v>
      </c>
      <c r="C59" s="14" t="s">
        <v>102</v>
      </c>
      <c r="D59" s="15">
        <v>94</v>
      </c>
      <c r="E59" s="15">
        <v>400</v>
      </c>
      <c r="F59" s="34">
        <v>0</v>
      </c>
      <c r="G59" s="15"/>
      <c r="H59" s="15">
        <f t="shared" si="3"/>
        <v>400</v>
      </c>
      <c r="I59" s="65">
        <v>200</v>
      </c>
      <c r="J59" s="31"/>
      <c r="K59" s="33" t="s">
        <v>17</v>
      </c>
    </row>
    <row r="60" spans="1:11" ht="12.75">
      <c r="A60" s="5" t="s">
        <v>30</v>
      </c>
      <c r="B60" s="23" t="s">
        <v>103</v>
      </c>
      <c r="C60" s="14" t="s">
        <v>104</v>
      </c>
      <c r="D60" s="15">
        <v>1243.9</v>
      </c>
      <c r="E60" s="15">
        <v>1000</v>
      </c>
      <c r="F60" s="34">
        <v>869.94</v>
      </c>
      <c r="G60" s="15"/>
      <c r="H60" s="15">
        <f t="shared" si="3"/>
        <v>1000</v>
      </c>
      <c r="I60" s="6">
        <f>H60</f>
        <v>1000</v>
      </c>
      <c r="J60" s="31"/>
      <c r="K60" s="33" t="s">
        <v>17</v>
      </c>
    </row>
    <row r="61" spans="1:11" ht="12.75">
      <c r="A61" s="5" t="s">
        <v>30</v>
      </c>
      <c r="B61" s="23" t="s">
        <v>105</v>
      </c>
      <c r="C61" s="14" t="s">
        <v>106</v>
      </c>
      <c r="D61" s="15">
        <v>0</v>
      </c>
      <c r="E61" s="15">
        <v>0</v>
      </c>
      <c r="F61" s="34">
        <v>0</v>
      </c>
      <c r="G61" s="15"/>
      <c r="H61" s="15">
        <f t="shared" si="3"/>
        <v>0</v>
      </c>
      <c r="I61" s="64">
        <f>H61</f>
        <v>0</v>
      </c>
      <c r="J61" s="31"/>
      <c r="K61" s="33" t="s">
        <v>42</v>
      </c>
    </row>
    <row r="62" spans="1:11" ht="12.75">
      <c r="A62" s="5" t="s">
        <v>30</v>
      </c>
      <c r="B62" s="23" t="s">
        <v>28</v>
      </c>
      <c r="C62" s="14" t="s">
        <v>29</v>
      </c>
      <c r="D62" s="15">
        <v>19461.21</v>
      </c>
      <c r="E62" s="15">
        <v>24800</v>
      </c>
      <c r="F62" s="34">
        <v>37250.3</v>
      </c>
      <c r="G62" s="15"/>
      <c r="H62" s="15">
        <f t="shared" si="3"/>
        <v>24800</v>
      </c>
      <c r="I62" s="64">
        <f>H62</f>
        <v>24800</v>
      </c>
      <c r="J62" s="31"/>
      <c r="K62" s="33" t="s">
        <v>1</v>
      </c>
    </row>
    <row r="63" spans="1:11" ht="12.75">
      <c r="A63" s="5" t="s">
        <v>30</v>
      </c>
      <c r="B63" s="23" t="s">
        <v>107</v>
      </c>
      <c r="C63" s="14" t="s">
        <v>108</v>
      </c>
      <c r="D63" s="15">
        <v>0</v>
      </c>
      <c r="E63" s="15">
        <v>1400</v>
      </c>
      <c r="F63" s="34">
        <v>0</v>
      </c>
      <c r="G63" s="15"/>
      <c r="H63" s="15">
        <f t="shared" si="3"/>
        <v>1400</v>
      </c>
      <c r="I63" s="64">
        <f>H63</f>
        <v>1400</v>
      </c>
      <c r="J63" s="31"/>
      <c r="K63" s="33" t="s">
        <v>1</v>
      </c>
    </row>
    <row r="64" spans="1:11" ht="12.75">
      <c r="A64" s="5" t="s">
        <v>30</v>
      </c>
      <c r="B64" s="23" t="s">
        <v>109</v>
      </c>
      <c r="C64" s="14" t="s">
        <v>110</v>
      </c>
      <c r="D64" s="15">
        <v>0</v>
      </c>
      <c r="E64" s="15">
        <v>8500</v>
      </c>
      <c r="F64" s="34">
        <v>3782.2</v>
      </c>
      <c r="G64" s="15">
        <v>1000</v>
      </c>
      <c r="H64" s="15">
        <f t="shared" si="3"/>
        <v>9500</v>
      </c>
      <c r="I64" s="64">
        <v>9500</v>
      </c>
      <c r="J64" s="31"/>
      <c r="K64" s="33" t="s">
        <v>75</v>
      </c>
    </row>
    <row r="65" spans="1:11" ht="12.75">
      <c r="A65" s="5" t="s">
        <v>30</v>
      </c>
      <c r="B65" s="23" t="s">
        <v>111</v>
      </c>
      <c r="C65" s="14" t="s">
        <v>112</v>
      </c>
      <c r="D65" s="15">
        <v>0</v>
      </c>
      <c r="E65" s="15">
        <v>12000</v>
      </c>
      <c r="F65" s="34">
        <v>7160.28</v>
      </c>
      <c r="G65" s="15">
        <v>4000</v>
      </c>
      <c r="H65" s="15">
        <f t="shared" si="3"/>
        <v>16000</v>
      </c>
      <c r="I65" s="65">
        <v>10000</v>
      </c>
      <c r="J65" s="31"/>
      <c r="K65" s="33" t="s">
        <v>75</v>
      </c>
    </row>
    <row r="66" spans="1:11" ht="12.75">
      <c r="A66" s="5" t="s">
        <v>30</v>
      </c>
      <c r="B66" s="23" t="s">
        <v>113</v>
      </c>
      <c r="C66" s="14" t="s">
        <v>114</v>
      </c>
      <c r="D66" s="15">
        <v>5119.76</v>
      </c>
      <c r="E66" s="15">
        <v>7000</v>
      </c>
      <c r="F66" s="34">
        <v>2925.76</v>
      </c>
      <c r="G66" s="15"/>
      <c r="H66" s="15">
        <f t="shared" si="3"/>
        <v>7000</v>
      </c>
      <c r="I66" s="65">
        <v>6500</v>
      </c>
      <c r="J66" s="31"/>
      <c r="K66" s="33" t="s">
        <v>17</v>
      </c>
    </row>
    <row r="67" spans="1:11" ht="12.75">
      <c r="A67" s="5" t="s">
        <v>30</v>
      </c>
      <c r="B67" s="23" t="s">
        <v>115</v>
      </c>
      <c r="C67" s="14" t="s">
        <v>116</v>
      </c>
      <c r="D67" s="15">
        <v>14380.6</v>
      </c>
      <c r="E67" s="15">
        <v>14300</v>
      </c>
      <c r="F67" s="34">
        <v>12719.06</v>
      </c>
      <c r="G67" s="15"/>
      <c r="H67" s="15">
        <f t="shared" si="3"/>
        <v>14300</v>
      </c>
      <c r="I67" s="64">
        <v>14300</v>
      </c>
      <c r="J67" s="31"/>
      <c r="K67" s="33" t="s">
        <v>17</v>
      </c>
    </row>
    <row r="68" spans="1:11" ht="12.75">
      <c r="A68" s="5" t="s">
        <v>30</v>
      </c>
      <c r="B68" s="23" t="s">
        <v>117</v>
      </c>
      <c r="C68" s="14" t="s">
        <v>118</v>
      </c>
      <c r="D68" s="15">
        <v>0</v>
      </c>
      <c r="E68" s="15">
        <v>9000</v>
      </c>
      <c r="F68" s="34">
        <v>5681.08</v>
      </c>
      <c r="G68" s="15"/>
      <c r="H68" s="15">
        <f t="shared" si="3"/>
        <v>9000</v>
      </c>
      <c r="I68" s="64">
        <v>9200</v>
      </c>
      <c r="J68" s="31"/>
      <c r="K68" s="33" t="s">
        <v>75</v>
      </c>
    </row>
    <row r="69" spans="1:11" ht="12.75">
      <c r="A69" s="5" t="s">
        <v>30</v>
      </c>
      <c r="B69" s="23" t="s">
        <v>119</v>
      </c>
      <c r="C69" s="14" t="s">
        <v>120</v>
      </c>
      <c r="D69" s="15">
        <v>31515.1</v>
      </c>
      <c r="E69" s="15">
        <v>35000</v>
      </c>
      <c r="F69" s="34">
        <v>10220.02</v>
      </c>
      <c r="G69" s="15"/>
      <c r="H69" s="15">
        <f t="shared" si="3"/>
        <v>35000</v>
      </c>
      <c r="I69" s="64">
        <f>H69</f>
        <v>35000</v>
      </c>
      <c r="J69" s="31"/>
      <c r="K69" s="33" t="s">
        <v>17</v>
      </c>
    </row>
    <row r="70" spans="1:11" ht="12.75">
      <c r="A70" s="5" t="s">
        <v>30</v>
      </c>
      <c r="B70" s="23" t="s">
        <v>121</v>
      </c>
      <c r="C70" s="14" t="s">
        <v>122</v>
      </c>
      <c r="D70" s="15">
        <v>34698.7</v>
      </c>
      <c r="E70" s="15">
        <v>34000</v>
      </c>
      <c r="F70" s="34">
        <v>17799.61</v>
      </c>
      <c r="G70" s="15"/>
      <c r="H70" s="15">
        <f t="shared" si="3"/>
        <v>34000</v>
      </c>
      <c r="I70" s="64">
        <f>H70</f>
        <v>34000</v>
      </c>
      <c r="J70" s="31"/>
      <c r="K70" s="33" t="s">
        <v>17</v>
      </c>
    </row>
    <row r="71" spans="1:11" ht="12.75">
      <c r="A71" s="5" t="s">
        <v>30</v>
      </c>
      <c r="B71" s="23" t="s">
        <v>123</v>
      </c>
      <c r="C71" s="14" t="s">
        <v>124</v>
      </c>
      <c r="D71" s="15">
        <v>2438.88</v>
      </c>
      <c r="E71" s="15">
        <v>3000</v>
      </c>
      <c r="F71" s="34">
        <v>376.42</v>
      </c>
      <c r="G71" s="15"/>
      <c r="H71" s="15">
        <f t="shared" si="3"/>
        <v>3000</v>
      </c>
      <c r="I71" s="64">
        <v>5700</v>
      </c>
      <c r="J71" s="31"/>
      <c r="K71" s="33" t="s">
        <v>17</v>
      </c>
    </row>
    <row r="72" spans="1:11" ht="12.75">
      <c r="A72" s="5" t="s">
        <v>30</v>
      </c>
      <c r="B72" s="23" t="s">
        <v>125</v>
      </c>
      <c r="C72" s="14" t="s">
        <v>126</v>
      </c>
      <c r="D72" s="15">
        <v>1647.04</v>
      </c>
      <c r="E72" s="15">
        <v>1500</v>
      </c>
      <c r="F72" s="34">
        <v>876</v>
      </c>
      <c r="G72" s="15"/>
      <c r="H72" s="15">
        <f t="shared" si="3"/>
        <v>1500</v>
      </c>
      <c r="I72" s="6">
        <f>H72</f>
        <v>1500</v>
      </c>
      <c r="J72" s="31"/>
      <c r="K72" s="33" t="s">
        <v>17</v>
      </c>
    </row>
    <row r="73" spans="1:11" ht="12.75">
      <c r="A73" s="5" t="s">
        <v>30</v>
      </c>
      <c r="B73" s="23" t="s">
        <v>127</v>
      </c>
      <c r="C73" s="14" t="s">
        <v>128</v>
      </c>
      <c r="D73" s="15">
        <v>2470.65</v>
      </c>
      <c r="E73" s="15">
        <v>1800</v>
      </c>
      <c r="F73" s="34">
        <v>735.8</v>
      </c>
      <c r="G73" s="15"/>
      <c r="H73" s="15">
        <f t="shared" si="3"/>
        <v>1800</v>
      </c>
      <c r="I73" s="6">
        <f aca="true" t="shared" si="7" ref="I73:I78">H73</f>
        <v>1800</v>
      </c>
      <c r="J73" s="31"/>
      <c r="K73" s="33" t="s">
        <v>17</v>
      </c>
    </row>
    <row r="74" spans="1:11" ht="12.75">
      <c r="A74" s="5" t="s">
        <v>30</v>
      </c>
      <c r="B74" s="23" t="s">
        <v>129</v>
      </c>
      <c r="C74" s="14" t="s">
        <v>130</v>
      </c>
      <c r="D74" s="15">
        <v>576.56</v>
      </c>
      <c r="E74" s="15">
        <v>1500</v>
      </c>
      <c r="F74" s="34">
        <v>2729.49</v>
      </c>
      <c r="G74" s="15">
        <v>2300</v>
      </c>
      <c r="H74" s="15">
        <f t="shared" si="3"/>
        <v>3800</v>
      </c>
      <c r="I74" s="65">
        <v>2000</v>
      </c>
      <c r="J74" s="31"/>
      <c r="K74" s="33" t="s">
        <v>17</v>
      </c>
    </row>
    <row r="75" spans="1:11" ht="12.75">
      <c r="A75" s="5" t="s">
        <v>30</v>
      </c>
      <c r="B75" s="23" t="s">
        <v>131</v>
      </c>
      <c r="C75" s="14" t="s">
        <v>132</v>
      </c>
      <c r="D75" s="15">
        <v>1954.2</v>
      </c>
      <c r="E75" s="15">
        <v>2600</v>
      </c>
      <c r="F75" s="34">
        <v>2567.2</v>
      </c>
      <c r="G75" s="15"/>
      <c r="H75" s="15">
        <f t="shared" si="3"/>
        <v>2600</v>
      </c>
      <c r="I75" s="6">
        <f t="shared" si="7"/>
        <v>2600</v>
      </c>
      <c r="J75" s="31"/>
      <c r="K75" s="33" t="s">
        <v>17</v>
      </c>
    </row>
    <row r="76" spans="1:11" ht="12.75">
      <c r="A76" s="5" t="s">
        <v>30</v>
      </c>
      <c r="B76" s="23" t="s">
        <v>133</v>
      </c>
      <c r="C76" s="14" t="s">
        <v>134</v>
      </c>
      <c r="D76" s="15">
        <v>14160.41</v>
      </c>
      <c r="E76" s="15">
        <v>14400</v>
      </c>
      <c r="F76" s="34">
        <v>13530.91</v>
      </c>
      <c r="G76" s="15"/>
      <c r="H76" s="15">
        <f t="shared" si="3"/>
        <v>14400</v>
      </c>
      <c r="I76" s="6">
        <f t="shared" si="7"/>
        <v>14400</v>
      </c>
      <c r="J76" s="31"/>
      <c r="K76" s="33" t="s">
        <v>17</v>
      </c>
    </row>
    <row r="77" spans="1:11" ht="12.75">
      <c r="A77" s="5" t="s">
        <v>30</v>
      </c>
      <c r="B77" s="23" t="s">
        <v>135</v>
      </c>
      <c r="C77" s="14" t="s">
        <v>136</v>
      </c>
      <c r="D77" s="15">
        <v>250</v>
      </c>
      <c r="E77" s="15">
        <v>200</v>
      </c>
      <c r="F77" s="34">
        <v>107.5</v>
      </c>
      <c r="G77" s="15"/>
      <c r="H77" s="15">
        <f t="shared" si="3"/>
        <v>200</v>
      </c>
      <c r="I77" s="6">
        <f t="shared" si="7"/>
        <v>200</v>
      </c>
      <c r="J77" s="31"/>
      <c r="K77" s="33" t="s">
        <v>42</v>
      </c>
    </row>
    <row r="78" spans="1:11" ht="12.75">
      <c r="A78" s="5" t="s">
        <v>30</v>
      </c>
      <c r="B78" s="23" t="s">
        <v>137</v>
      </c>
      <c r="C78" s="14" t="s">
        <v>138</v>
      </c>
      <c r="D78" s="15">
        <v>19016.3</v>
      </c>
      <c r="E78" s="15">
        <v>20000</v>
      </c>
      <c r="F78" s="34">
        <v>13257.5</v>
      </c>
      <c r="G78" s="15"/>
      <c r="H78" s="15">
        <f t="shared" si="3"/>
        <v>20000</v>
      </c>
      <c r="I78" s="6">
        <f t="shared" si="7"/>
        <v>20000</v>
      </c>
      <c r="J78" s="31"/>
      <c r="K78" s="33" t="s">
        <v>17</v>
      </c>
    </row>
    <row r="79" spans="1:11" ht="12.75">
      <c r="A79" s="5"/>
      <c r="B79" s="23"/>
      <c r="C79" s="16" t="s">
        <v>843</v>
      </c>
      <c r="D79" s="17">
        <f aca="true" t="shared" si="8" ref="D79:I79">SUM(D19:D33)</f>
        <v>608041.74</v>
      </c>
      <c r="E79" s="17">
        <f t="shared" si="8"/>
        <v>665600</v>
      </c>
      <c r="F79" s="17">
        <f t="shared" si="8"/>
        <v>274490.93999999994</v>
      </c>
      <c r="G79" s="17">
        <f t="shared" si="8"/>
        <v>-29900</v>
      </c>
      <c r="H79" s="17">
        <f t="shared" si="8"/>
        <v>635700</v>
      </c>
      <c r="I79" s="7">
        <f t="shared" si="8"/>
        <v>621300</v>
      </c>
      <c r="J79" s="38"/>
      <c r="K79" s="33"/>
    </row>
    <row r="80" spans="1:11" ht="12.75">
      <c r="A80" s="5"/>
      <c r="B80" s="23"/>
      <c r="C80" s="16" t="s">
        <v>844</v>
      </c>
      <c r="D80" s="17">
        <f aca="true" t="shared" si="9" ref="D80:I80">SUM(D34:D78)</f>
        <v>766496</v>
      </c>
      <c r="E80" s="17">
        <f t="shared" si="9"/>
        <v>793900</v>
      </c>
      <c r="F80" s="17">
        <f t="shared" si="9"/>
        <v>758441.1099999999</v>
      </c>
      <c r="G80" s="17">
        <f t="shared" si="9"/>
        <v>50500</v>
      </c>
      <c r="H80" s="17">
        <f t="shared" si="9"/>
        <v>844400</v>
      </c>
      <c r="I80" s="69">
        <f t="shared" si="9"/>
        <v>792200</v>
      </c>
      <c r="J80" s="38"/>
      <c r="K80" s="33"/>
    </row>
    <row r="81" spans="1:11" ht="12.75">
      <c r="A81" s="5"/>
      <c r="B81" s="23"/>
      <c r="C81" s="16" t="s">
        <v>845</v>
      </c>
      <c r="D81" s="17">
        <f aca="true" t="shared" si="10" ref="D81:I81">D79-D80</f>
        <v>-158454.26</v>
      </c>
      <c r="E81" s="17">
        <f t="shared" si="10"/>
        <v>-128300</v>
      </c>
      <c r="F81" s="17">
        <f t="shared" si="10"/>
        <v>-483950.1699999999</v>
      </c>
      <c r="G81" s="17">
        <f t="shared" si="10"/>
        <v>-80400</v>
      </c>
      <c r="H81" s="17">
        <f t="shared" si="10"/>
        <v>-208700</v>
      </c>
      <c r="I81" s="69">
        <f t="shared" si="10"/>
        <v>-170900</v>
      </c>
      <c r="J81" s="38"/>
      <c r="K81" s="33"/>
    </row>
    <row r="82" spans="1:11" ht="12.75">
      <c r="A82" s="5" t="s">
        <v>139</v>
      </c>
      <c r="B82" s="23" t="s">
        <v>5</v>
      </c>
      <c r="C82" s="14" t="s">
        <v>6</v>
      </c>
      <c r="D82" s="15">
        <v>41642.76</v>
      </c>
      <c r="E82" s="15">
        <v>42300</v>
      </c>
      <c r="F82" s="34">
        <v>24613.12</v>
      </c>
      <c r="G82" s="15"/>
      <c r="H82" s="15">
        <f aca="true" t="shared" si="11" ref="H82:H87">SUM(E82+G82)</f>
        <v>42300</v>
      </c>
      <c r="I82" s="64">
        <v>43100</v>
      </c>
      <c r="J82" s="31"/>
      <c r="K82" s="33" t="s">
        <v>868</v>
      </c>
    </row>
    <row r="83" spans="1:11" ht="12.75">
      <c r="A83" s="5" t="s">
        <v>139</v>
      </c>
      <c r="B83" s="23" t="s">
        <v>7</v>
      </c>
      <c r="C83" s="14" t="s">
        <v>8</v>
      </c>
      <c r="D83" s="15">
        <v>20895.84</v>
      </c>
      <c r="E83" s="15">
        <v>46600</v>
      </c>
      <c r="F83" s="34">
        <v>21199.06</v>
      </c>
      <c r="G83" s="15">
        <v>-1800</v>
      </c>
      <c r="H83" s="15">
        <f t="shared" si="11"/>
        <v>44800</v>
      </c>
      <c r="I83" s="64">
        <v>69300</v>
      </c>
      <c r="J83" s="31"/>
      <c r="K83" s="33" t="s">
        <v>868</v>
      </c>
    </row>
    <row r="84" spans="1:11" ht="12.75">
      <c r="A84" s="5" t="s">
        <v>139</v>
      </c>
      <c r="B84" s="23" t="s">
        <v>9</v>
      </c>
      <c r="C84" s="14" t="s">
        <v>10</v>
      </c>
      <c r="D84" s="15">
        <v>71189.72</v>
      </c>
      <c r="E84" s="15">
        <v>72800</v>
      </c>
      <c r="F84" s="34">
        <v>0</v>
      </c>
      <c r="G84" s="15">
        <v>-5000</v>
      </c>
      <c r="H84" s="15">
        <f t="shared" si="11"/>
        <v>67800</v>
      </c>
      <c r="I84" s="64">
        <v>76400</v>
      </c>
      <c r="J84" s="31"/>
      <c r="K84" s="33" t="s">
        <v>868</v>
      </c>
    </row>
    <row r="85" spans="1:11" ht="12.75">
      <c r="A85" s="5" t="s">
        <v>139</v>
      </c>
      <c r="B85" s="23" t="s">
        <v>140</v>
      </c>
      <c r="C85" s="14" t="s">
        <v>141</v>
      </c>
      <c r="D85" s="15">
        <v>46960.05</v>
      </c>
      <c r="E85" s="15">
        <v>46200</v>
      </c>
      <c r="F85" s="34">
        <v>43950.02</v>
      </c>
      <c r="G85" s="15">
        <v>-2200</v>
      </c>
      <c r="H85" s="15">
        <f t="shared" si="11"/>
        <v>44000</v>
      </c>
      <c r="I85" s="64">
        <v>45000</v>
      </c>
      <c r="J85" s="31"/>
      <c r="K85" s="33" t="s">
        <v>868</v>
      </c>
    </row>
    <row r="86" spans="1:11" ht="12.75">
      <c r="A86" s="5" t="s">
        <v>139</v>
      </c>
      <c r="B86" s="23" t="s">
        <v>11</v>
      </c>
      <c r="C86" s="14" t="s">
        <v>12</v>
      </c>
      <c r="D86" s="15">
        <v>2308.74</v>
      </c>
      <c r="E86" s="15">
        <v>4000</v>
      </c>
      <c r="F86" s="34">
        <v>2515.6</v>
      </c>
      <c r="G86" s="15"/>
      <c r="H86" s="15">
        <f t="shared" si="11"/>
        <v>4000</v>
      </c>
      <c r="I86" s="64">
        <v>5800</v>
      </c>
      <c r="J86" s="31"/>
      <c r="K86" s="33" t="s">
        <v>868</v>
      </c>
    </row>
    <row r="87" spans="1:11" ht="12.75">
      <c r="A87" s="5" t="s">
        <v>139</v>
      </c>
      <c r="B87" s="23" t="s">
        <v>13</v>
      </c>
      <c r="C87" s="14" t="s">
        <v>14</v>
      </c>
      <c r="D87" s="15">
        <v>5353.77</v>
      </c>
      <c r="E87" s="15">
        <v>9400</v>
      </c>
      <c r="F87" s="34">
        <v>6009.45</v>
      </c>
      <c r="G87" s="15"/>
      <c r="H87" s="15">
        <f t="shared" si="11"/>
        <v>9400</v>
      </c>
      <c r="I87" s="64">
        <v>13800</v>
      </c>
      <c r="J87" s="31"/>
      <c r="K87" s="33" t="s">
        <v>868</v>
      </c>
    </row>
    <row r="88" spans="1:11" ht="12.75">
      <c r="A88" s="5"/>
      <c r="B88" s="23"/>
      <c r="C88" s="16" t="s">
        <v>843</v>
      </c>
      <c r="D88" s="17">
        <v>0</v>
      </c>
      <c r="E88" s="17">
        <v>0</v>
      </c>
      <c r="F88" s="17">
        <v>1</v>
      </c>
      <c r="G88" s="17">
        <v>0</v>
      </c>
      <c r="H88" s="17">
        <v>0</v>
      </c>
      <c r="I88" s="69">
        <v>0</v>
      </c>
      <c r="J88" s="38"/>
      <c r="K88" s="33"/>
    </row>
    <row r="89" spans="1:11" ht="12.75">
      <c r="A89" s="5"/>
      <c r="B89" s="23"/>
      <c r="C89" s="16" t="s">
        <v>844</v>
      </c>
      <c r="D89" s="17">
        <f aca="true" t="shared" si="12" ref="D89:I89">SUM(D82:D87)</f>
        <v>188350.87999999998</v>
      </c>
      <c r="E89" s="17">
        <f t="shared" si="12"/>
        <v>221300</v>
      </c>
      <c r="F89" s="17">
        <f t="shared" si="12"/>
        <v>98287.25</v>
      </c>
      <c r="G89" s="17">
        <f t="shared" si="12"/>
        <v>-9000</v>
      </c>
      <c r="H89" s="17">
        <f t="shared" si="12"/>
        <v>212300</v>
      </c>
      <c r="I89" s="69">
        <f t="shared" si="12"/>
        <v>253400</v>
      </c>
      <c r="J89" s="38"/>
      <c r="K89" s="33"/>
    </row>
    <row r="90" spans="1:11" ht="12.75">
      <c r="A90" s="5"/>
      <c r="B90" s="23"/>
      <c r="C90" s="16" t="s">
        <v>845</v>
      </c>
      <c r="D90" s="17">
        <f aca="true" t="shared" si="13" ref="D90:I90">D88-D89</f>
        <v>-188350.87999999998</v>
      </c>
      <c r="E90" s="17">
        <f t="shared" si="13"/>
        <v>-221300</v>
      </c>
      <c r="F90" s="17">
        <f t="shared" si="13"/>
        <v>-98286.25</v>
      </c>
      <c r="G90" s="17">
        <f t="shared" si="13"/>
        <v>9000</v>
      </c>
      <c r="H90" s="17">
        <f t="shared" si="13"/>
        <v>-212300</v>
      </c>
      <c r="I90" s="69">
        <f t="shared" si="13"/>
        <v>-253400</v>
      </c>
      <c r="J90" s="38"/>
      <c r="K90" s="33"/>
    </row>
    <row r="91" spans="1:11" ht="12.75">
      <c r="A91" s="5" t="s">
        <v>142</v>
      </c>
      <c r="B91" s="23" t="s">
        <v>143</v>
      </c>
      <c r="C91" s="14" t="s">
        <v>144</v>
      </c>
      <c r="D91" s="15">
        <v>0</v>
      </c>
      <c r="E91" s="15">
        <v>0</v>
      </c>
      <c r="F91" s="34">
        <v>0</v>
      </c>
      <c r="G91" s="15"/>
      <c r="H91" s="15">
        <f aca="true" t="shared" si="14" ref="H91:H107">SUM(E91+G91)</f>
        <v>0</v>
      </c>
      <c r="I91" s="64">
        <f>H91</f>
        <v>0</v>
      </c>
      <c r="J91" s="31"/>
      <c r="K91" s="33" t="s">
        <v>75</v>
      </c>
    </row>
    <row r="92" spans="1:11" ht="12.75">
      <c r="A92" s="5" t="s">
        <v>142</v>
      </c>
      <c r="B92" s="23" t="s">
        <v>51</v>
      </c>
      <c r="C92" s="14" t="s">
        <v>52</v>
      </c>
      <c r="D92" s="15">
        <v>0</v>
      </c>
      <c r="E92" s="15">
        <v>0</v>
      </c>
      <c r="F92" s="34">
        <v>0</v>
      </c>
      <c r="G92" s="15"/>
      <c r="H92" s="15">
        <f t="shared" si="14"/>
        <v>0</v>
      </c>
      <c r="I92" s="64">
        <f>H92</f>
        <v>0</v>
      </c>
      <c r="J92" s="31"/>
      <c r="K92" s="33" t="s">
        <v>1</v>
      </c>
    </row>
    <row r="93" spans="1:11" ht="12.75">
      <c r="A93" s="5" t="s">
        <v>142</v>
      </c>
      <c r="B93" s="23" t="s">
        <v>145</v>
      </c>
      <c r="C93" s="14" t="s">
        <v>146</v>
      </c>
      <c r="D93" s="15">
        <v>1470.39</v>
      </c>
      <c r="E93" s="15">
        <v>600</v>
      </c>
      <c r="F93" s="34">
        <v>3644.5</v>
      </c>
      <c r="G93" s="15">
        <v>3000</v>
      </c>
      <c r="H93" s="15">
        <f t="shared" si="14"/>
        <v>3600</v>
      </c>
      <c r="I93" s="64">
        <v>600</v>
      </c>
      <c r="J93" s="31"/>
      <c r="K93" s="33" t="s">
        <v>42</v>
      </c>
    </row>
    <row r="94" spans="1:11" ht="12.75">
      <c r="A94" s="5" t="s">
        <v>142</v>
      </c>
      <c r="B94" s="23" t="s">
        <v>147</v>
      </c>
      <c r="C94" s="14" t="s">
        <v>148</v>
      </c>
      <c r="D94" s="15">
        <v>0</v>
      </c>
      <c r="E94" s="15">
        <v>0</v>
      </c>
      <c r="F94" s="34">
        <v>0</v>
      </c>
      <c r="G94" s="15"/>
      <c r="H94" s="15">
        <f t="shared" si="14"/>
        <v>0</v>
      </c>
      <c r="I94" s="64">
        <f>H94</f>
        <v>0</v>
      </c>
      <c r="J94" s="31"/>
      <c r="K94" s="33" t="s">
        <v>1</v>
      </c>
    </row>
    <row r="95" spans="1:11" ht="12.75">
      <c r="A95" s="5" t="s">
        <v>142</v>
      </c>
      <c r="B95" s="23" t="s">
        <v>149</v>
      </c>
      <c r="C95" s="14" t="s">
        <v>150</v>
      </c>
      <c r="D95" s="15">
        <v>23820.25</v>
      </c>
      <c r="E95" s="15">
        <v>30000</v>
      </c>
      <c r="F95" s="34">
        <v>18265.04</v>
      </c>
      <c r="G95" s="15"/>
      <c r="H95" s="15">
        <f t="shared" si="14"/>
        <v>30000</v>
      </c>
      <c r="I95" s="64">
        <f aca="true" t="shared" si="15" ref="I95:I106">H95</f>
        <v>30000</v>
      </c>
      <c r="J95" s="31"/>
      <c r="K95" s="33" t="s">
        <v>42</v>
      </c>
    </row>
    <row r="96" spans="1:11" ht="12.75">
      <c r="A96" s="5" t="s">
        <v>142</v>
      </c>
      <c r="B96" s="23" t="s">
        <v>151</v>
      </c>
      <c r="C96" s="14" t="s">
        <v>152</v>
      </c>
      <c r="D96" s="15">
        <v>6816.81</v>
      </c>
      <c r="E96" s="15">
        <v>6300</v>
      </c>
      <c r="F96" s="34">
        <v>5005.1</v>
      </c>
      <c r="G96" s="15"/>
      <c r="H96" s="15">
        <f t="shared" si="14"/>
        <v>6300</v>
      </c>
      <c r="I96" s="64">
        <f t="shared" si="15"/>
        <v>6300</v>
      </c>
      <c r="J96" s="31"/>
      <c r="K96" s="33" t="s">
        <v>42</v>
      </c>
    </row>
    <row r="97" spans="1:11" ht="12.75">
      <c r="A97" s="5" t="s">
        <v>142</v>
      </c>
      <c r="B97" s="23" t="s">
        <v>7</v>
      </c>
      <c r="C97" s="14" t="s">
        <v>8</v>
      </c>
      <c r="D97" s="15">
        <v>81737.91</v>
      </c>
      <c r="E97" s="15">
        <v>114200</v>
      </c>
      <c r="F97" s="34">
        <v>55636.48</v>
      </c>
      <c r="G97" s="15"/>
      <c r="H97" s="15">
        <f t="shared" si="14"/>
        <v>114200</v>
      </c>
      <c r="I97" s="64">
        <v>127800</v>
      </c>
      <c r="J97" s="31"/>
      <c r="K97" s="33" t="s">
        <v>868</v>
      </c>
    </row>
    <row r="98" spans="1:11" ht="12.75">
      <c r="A98" s="5" t="s">
        <v>142</v>
      </c>
      <c r="B98" s="23" t="s">
        <v>9</v>
      </c>
      <c r="C98" s="14" t="s">
        <v>10</v>
      </c>
      <c r="D98" s="15">
        <v>0</v>
      </c>
      <c r="E98" s="15">
        <v>0</v>
      </c>
      <c r="F98" s="34">
        <v>0</v>
      </c>
      <c r="G98" s="15"/>
      <c r="H98" s="15">
        <f t="shared" si="14"/>
        <v>0</v>
      </c>
      <c r="I98" s="64">
        <f t="shared" si="15"/>
        <v>0</v>
      </c>
      <c r="J98" s="31"/>
      <c r="K98" s="33" t="s">
        <v>868</v>
      </c>
    </row>
    <row r="99" spans="1:11" ht="12.75">
      <c r="A99" s="5" t="s">
        <v>142</v>
      </c>
      <c r="B99" s="23" t="s">
        <v>11</v>
      </c>
      <c r="C99" s="14" t="s">
        <v>12</v>
      </c>
      <c r="D99" s="15">
        <v>7758.59</v>
      </c>
      <c r="E99" s="15">
        <v>10000</v>
      </c>
      <c r="F99" s="34">
        <v>4841.94</v>
      </c>
      <c r="G99" s="15"/>
      <c r="H99" s="15">
        <f t="shared" si="14"/>
        <v>10000</v>
      </c>
      <c r="I99" s="64">
        <v>11000</v>
      </c>
      <c r="J99" s="31"/>
      <c r="K99" s="33" t="s">
        <v>868</v>
      </c>
    </row>
    <row r="100" spans="1:11" ht="12.75">
      <c r="A100" s="5" t="s">
        <v>142</v>
      </c>
      <c r="B100" s="23" t="s">
        <v>13</v>
      </c>
      <c r="C100" s="14" t="s">
        <v>14</v>
      </c>
      <c r="D100" s="15">
        <v>18012.9</v>
      </c>
      <c r="E100" s="15">
        <v>22900</v>
      </c>
      <c r="F100" s="34">
        <v>11349.68</v>
      </c>
      <c r="G100" s="15"/>
      <c r="H100" s="15">
        <f t="shared" si="14"/>
        <v>22900</v>
      </c>
      <c r="I100" s="64">
        <v>25400</v>
      </c>
      <c r="J100" s="31"/>
      <c r="K100" s="33" t="s">
        <v>868</v>
      </c>
    </row>
    <row r="101" spans="1:11" ht="12.75">
      <c r="A101" s="5" t="s">
        <v>142</v>
      </c>
      <c r="B101" s="23" t="s">
        <v>73</v>
      </c>
      <c r="C101" s="14" t="s">
        <v>74</v>
      </c>
      <c r="D101" s="15">
        <v>1764.09</v>
      </c>
      <c r="E101" s="15">
        <v>0</v>
      </c>
      <c r="F101" s="34">
        <v>0</v>
      </c>
      <c r="G101" s="15"/>
      <c r="H101" s="15">
        <f t="shared" si="14"/>
        <v>0</v>
      </c>
      <c r="I101" s="64">
        <f t="shared" si="15"/>
        <v>0</v>
      </c>
      <c r="J101" s="31"/>
      <c r="K101" s="33" t="s">
        <v>75</v>
      </c>
    </row>
    <row r="102" spans="1:11" ht="12.75">
      <c r="A102" s="5" t="s">
        <v>142</v>
      </c>
      <c r="B102" s="23" t="s">
        <v>82</v>
      </c>
      <c r="C102" s="14" t="s">
        <v>83</v>
      </c>
      <c r="D102" s="15">
        <v>4075.08</v>
      </c>
      <c r="E102" s="15">
        <v>0</v>
      </c>
      <c r="F102" s="34">
        <v>0</v>
      </c>
      <c r="G102" s="15"/>
      <c r="H102" s="15">
        <f t="shared" si="14"/>
        <v>0</v>
      </c>
      <c r="I102" s="64">
        <f t="shared" si="15"/>
        <v>0</v>
      </c>
      <c r="J102" s="31"/>
      <c r="K102" s="33" t="s">
        <v>75</v>
      </c>
    </row>
    <row r="103" spans="1:11" ht="12.75">
      <c r="A103" s="5" t="s">
        <v>142</v>
      </c>
      <c r="B103" s="23" t="s">
        <v>107</v>
      </c>
      <c r="C103" s="14" t="s">
        <v>108</v>
      </c>
      <c r="D103" s="15">
        <v>1047.45</v>
      </c>
      <c r="E103" s="15">
        <v>0</v>
      </c>
      <c r="F103" s="34">
        <v>479.62</v>
      </c>
      <c r="G103" s="15"/>
      <c r="H103" s="15">
        <f t="shared" si="14"/>
        <v>0</v>
      </c>
      <c r="I103" s="64">
        <f t="shared" si="15"/>
        <v>0</v>
      </c>
      <c r="J103" s="31"/>
      <c r="K103" s="33" t="s">
        <v>1</v>
      </c>
    </row>
    <row r="104" spans="1:11" ht="12.75">
      <c r="A104" s="5" t="s">
        <v>142</v>
      </c>
      <c r="B104" s="23" t="s">
        <v>109</v>
      </c>
      <c r="C104" s="14" t="s">
        <v>110</v>
      </c>
      <c r="D104" s="15">
        <v>10070.49</v>
      </c>
      <c r="E104" s="15">
        <v>0</v>
      </c>
      <c r="F104" s="34">
        <v>0</v>
      </c>
      <c r="G104" s="15"/>
      <c r="H104" s="15">
        <f t="shared" si="14"/>
        <v>0</v>
      </c>
      <c r="I104" s="64">
        <f t="shared" si="15"/>
        <v>0</v>
      </c>
      <c r="J104" s="31"/>
      <c r="K104" s="33" t="s">
        <v>75</v>
      </c>
    </row>
    <row r="105" spans="1:11" ht="12.75">
      <c r="A105" s="5" t="s">
        <v>142</v>
      </c>
      <c r="B105" s="23" t="s">
        <v>111</v>
      </c>
      <c r="C105" s="14" t="s">
        <v>112</v>
      </c>
      <c r="D105" s="15">
        <v>19274.79</v>
      </c>
      <c r="E105" s="15">
        <v>0</v>
      </c>
      <c r="F105" s="34">
        <v>0</v>
      </c>
      <c r="G105" s="15"/>
      <c r="H105" s="15">
        <f t="shared" si="14"/>
        <v>0</v>
      </c>
      <c r="I105" s="64">
        <f t="shared" si="15"/>
        <v>0</v>
      </c>
      <c r="J105" s="31"/>
      <c r="K105" s="33" t="s">
        <v>75</v>
      </c>
    </row>
    <row r="106" spans="1:11" ht="12.75">
      <c r="A106" s="5" t="s">
        <v>142</v>
      </c>
      <c r="B106" s="23" t="s">
        <v>117</v>
      </c>
      <c r="C106" s="14" t="s">
        <v>118</v>
      </c>
      <c r="D106" s="15">
        <v>8878.06</v>
      </c>
      <c r="E106" s="15">
        <v>0</v>
      </c>
      <c r="F106" s="34">
        <v>0</v>
      </c>
      <c r="G106" s="15"/>
      <c r="H106" s="15">
        <f t="shared" si="14"/>
        <v>0</v>
      </c>
      <c r="I106" s="64">
        <f t="shared" si="15"/>
        <v>0</v>
      </c>
      <c r="J106" s="31"/>
      <c r="K106" s="33" t="s">
        <v>75</v>
      </c>
    </row>
    <row r="107" spans="1:11" ht="12.75">
      <c r="A107" s="5" t="s">
        <v>142</v>
      </c>
      <c r="B107" s="23" t="s">
        <v>153</v>
      </c>
      <c r="C107" s="14" t="s">
        <v>154</v>
      </c>
      <c r="D107" s="15">
        <v>1503.02</v>
      </c>
      <c r="E107" s="15">
        <v>1800</v>
      </c>
      <c r="F107" s="34">
        <v>1005</v>
      </c>
      <c r="G107" s="15"/>
      <c r="H107" s="15">
        <f t="shared" si="14"/>
        <v>1800</v>
      </c>
      <c r="I107" s="64">
        <v>1800</v>
      </c>
      <c r="J107" s="31"/>
      <c r="K107" s="33" t="s">
        <v>42</v>
      </c>
    </row>
    <row r="108" spans="1:11" ht="12.75">
      <c r="A108" s="5"/>
      <c r="B108" s="23"/>
      <c r="C108" s="16" t="s">
        <v>843</v>
      </c>
      <c r="D108" s="17">
        <f aca="true" t="shared" si="16" ref="D108:I108">SUM(D91:D96)</f>
        <v>32107.45</v>
      </c>
      <c r="E108" s="17">
        <f t="shared" si="16"/>
        <v>36900</v>
      </c>
      <c r="F108" s="17">
        <f t="shared" si="16"/>
        <v>26914.64</v>
      </c>
      <c r="G108" s="17">
        <f t="shared" si="16"/>
        <v>3000</v>
      </c>
      <c r="H108" s="17">
        <f t="shared" si="16"/>
        <v>39900</v>
      </c>
      <c r="I108" s="7">
        <f t="shared" si="16"/>
        <v>36900</v>
      </c>
      <c r="J108" s="38"/>
      <c r="K108" s="33"/>
    </row>
    <row r="109" spans="1:11" ht="12.75">
      <c r="A109" s="5"/>
      <c r="B109" s="23"/>
      <c r="C109" s="16" t="s">
        <v>844</v>
      </c>
      <c r="D109" s="17">
        <f aca="true" t="shared" si="17" ref="D109:I109">SUM(D97:D107)</f>
        <v>154122.37999999998</v>
      </c>
      <c r="E109" s="17">
        <f t="shared" si="17"/>
        <v>148900</v>
      </c>
      <c r="F109" s="17">
        <f t="shared" si="17"/>
        <v>73312.72</v>
      </c>
      <c r="G109" s="17">
        <f t="shared" si="17"/>
        <v>0</v>
      </c>
      <c r="H109" s="17">
        <f t="shared" si="17"/>
        <v>148900</v>
      </c>
      <c r="I109" s="7">
        <f t="shared" si="17"/>
        <v>166000</v>
      </c>
      <c r="J109" s="38"/>
      <c r="K109" s="33"/>
    </row>
    <row r="110" spans="1:11" ht="12.75">
      <c r="A110" s="5"/>
      <c r="B110" s="23"/>
      <c r="C110" s="16" t="s">
        <v>845</v>
      </c>
      <c r="D110" s="17">
        <f aca="true" t="shared" si="18" ref="D110:I110">D108-D109</f>
        <v>-122014.92999999998</v>
      </c>
      <c r="E110" s="17">
        <f t="shared" si="18"/>
        <v>-112000</v>
      </c>
      <c r="F110" s="17">
        <f t="shared" si="18"/>
        <v>-46398.08</v>
      </c>
      <c r="G110" s="17">
        <f t="shared" si="18"/>
        <v>3000</v>
      </c>
      <c r="H110" s="17">
        <f t="shared" si="18"/>
        <v>-109000</v>
      </c>
      <c r="I110" s="7">
        <f t="shared" si="18"/>
        <v>-129100</v>
      </c>
      <c r="J110" s="38"/>
      <c r="K110" s="33"/>
    </row>
    <row r="111" spans="1:11" ht="12.75">
      <c r="A111" s="5" t="s">
        <v>155</v>
      </c>
      <c r="B111" s="23" t="s">
        <v>5</v>
      </c>
      <c r="C111" s="14" t="s">
        <v>6</v>
      </c>
      <c r="D111" s="15">
        <v>50660.38</v>
      </c>
      <c r="E111" s="15">
        <v>0</v>
      </c>
      <c r="F111" s="34">
        <v>0</v>
      </c>
      <c r="G111" s="15"/>
      <c r="H111" s="15">
        <f>SUM(E111+G111)</f>
        <v>0</v>
      </c>
      <c r="I111" s="6">
        <f>H111</f>
        <v>0</v>
      </c>
      <c r="J111" s="31"/>
      <c r="K111" s="33" t="s">
        <v>868</v>
      </c>
    </row>
    <row r="112" spans="1:11" ht="12.75">
      <c r="A112" s="5" t="s">
        <v>155</v>
      </c>
      <c r="B112" s="23" t="s">
        <v>7</v>
      </c>
      <c r="C112" s="14" t="s">
        <v>8</v>
      </c>
      <c r="D112" s="15">
        <v>46266.09</v>
      </c>
      <c r="E112" s="15">
        <v>0</v>
      </c>
      <c r="F112" s="34">
        <v>0</v>
      </c>
      <c r="G112" s="15"/>
      <c r="H112" s="15">
        <f>SUM(E112+G112)</f>
        <v>0</v>
      </c>
      <c r="I112" s="6">
        <f>H112</f>
        <v>0</v>
      </c>
      <c r="J112" s="31"/>
      <c r="K112" s="33" t="s">
        <v>868</v>
      </c>
    </row>
    <row r="113" spans="1:11" ht="12.75">
      <c r="A113" s="5" t="s">
        <v>155</v>
      </c>
      <c r="B113" s="23" t="s">
        <v>9</v>
      </c>
      <c r="C113" s="14" t="s">
        <v>10</v>
      </c>
      <c r="D113" s="15">
        <v>21445.3</v>
      </c>
      <c r="E113" s="15">
        <v>0</v>
      </c>
      <c r="F113" s="34">
        <v>0</v>
      </c>
      <c r="G113" s="15"/>
      <c r="H113" s="15">
        <f>SUM(E113+G113)</f>
        <v>0</v>
      </c>
      <c r="I113" s="6">
        <f>H113</f>
        <v>0</v>
      </c>
      <c r="J113" s="31"/>
      <c r="K113" s="33" t="s">
        <v>868</v>
      </c>
    </row>
    <row r="114" spans="1:11" ht="12.75">
      <c r="A114" s="5" t="s">
        <v>155</v>
      </c>
      <c r="B114" s="23" t="s">
        <v>11</v>
      </c>
      <c r="C114" s="14" t="s">
        <v>12</v>
      </c>
      <c r="D114" s="15">
        <v>3918.68</v>
      </c>
      <c r="E114" s="15">
        <v>0</v>
      </c>
      <c r="F114" s="34">
        <v>0</v>
      </c>
      <c r="G114" s="15"/>
      <c r="H114" s="15">
        <f>SUM(E114+G114)</f>
        <v>0</v>
      </c>
      <c r="I114" s="6">
        <f>H114</f>
        <v>0</v>
      </c>
      <c r="J114" s="31"/>
      <c r="K114" s="33" t="s">
        <v>868</v>
      </c>
    </row>
    <row r="115" spans="1:11" ht="12.75">
      <c r="A115" s="5" t="s">
        <v>155</v>
      </c>
      <c r="B115" s="23" t="s">
        <v>13</v>
      </c>
      <c r="C115" s="14" t="s">
        <v>14</v>
      </c>
      <c r="D115" s="15">
        <v>9252.93</v>
      </c>
      <c r="E115" s="15">
        <v>0</v>
      </c>
      <c r="F115" s="34">
        <v>64.07</v>
      </c>
      <c r="G115" s="15"/>
      <c r="H115" s="15">
        <f>SUM(E115+G115)</f>
        <v>0</v>
      </c>
      <c r="I115" s="6">
        <f>H115</f>
        <v>0</v>
      </c>
      <c r="J115" s="31"/>
      <c r="K115" s="33" t="s">
        <v>868</v>
      </c>
    </row>
    <row r="116" spans="1:11" ht="12.75">
      <c r="A116" s="5"/>
      <c r="B116" s="23"/>
      <c r="C116" s="16" t="s">
        <v>843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7">
        <v>0</v>
      </c>
      <c r="J116" s="38"/>
      <c r="K116" s="33"/>
    </row>
    <row r="117" spans="1:11" ht="12.75">
      <c r="A117" s="5"/>
      <c r="B117" s="23"/>
      <c r="C117" s="16" t="s">
        <v>844</v>
      </c>
      <c r="D117" s="17">
        <f aca="true" t="shared" si="19" ref="D117:I117">SUM(D111:D115)</f>
        <v>131543.38</v>
      </c>
      <c r="E117" s="17">
        <f t="shared" si="19"/>
        <v>0</v>
      </c>
      <c r="F117" s="17">
        <f t="shared" si="19"/>
        <v>64.07</v>
      </c>
      <c r="G117" s="17">
        <f t="shared" si="19"/>
        <v>0</v>
      </c>
      <c r="H117" s="17">
        <f t="shared" si="19"/>
        <v>0</v>
      </c>
      <c r="I117" s="7">
        <f t="shared" si="19"/>
        <v>0</v>
      </c>
      <c r="J117" s="38"/>
      <c r="K117" s="33"/>
    </row>
    <row r="118" spans="1:11" ht="12.75">
      <c r="A118" s="5"/>
      <c r="B118" s="23"/>
      <c r="C118" s="16" t="s">
        <v>845</v>
      </c>
      <c r="D118" s="17">
        <f aca="true" t="shared" si="20" ref="D118:I118">D116-D117</f>
        <v>-131543.38</v>
      </c>
      <c r="E118" s="17">
        <f t="shared" si="20"/>
        <v>0</v>
      </c>
      <c r="F118" s="17">
        <f t="shared" si="20"/>
        <v>-64.07</v>
      </c>
      <c r="G118" s="17">
        <f t="shared" si="20"/>
        <v>0</v>
      </c>
      <c r="H118" s="17">
        <f t="shared" si="20"/>
        <v>0</v>
      </c>
      <c r="I118" s="69">
        <f t="shared" si="20"/>
        <v>0</v>
      </c>
      <c r="J118" s="38"/>
      <c r="K118" s="33"/>
    </row>
    <row r="119" spans="1:11" ht="12.75">
      <c r="A119" s="5" t="s">
        <v>156</v>
      </c>
      <c r="B119" s="23" t="s">
        <v>157</v>
      </c>
      <c r="C119" s="14" t="s">
        <v>158</v>
      </c>
      <c r="D119" s="15">
        <v>0</v>
      </c>
      <c r="E119" s="15">
        <v>0</v>
      </c>
      <c r="F119" s="34">
        <v>0</v>
      </c>
      <c r="G119" s="15"/>
      <c r="H119" s="15">
        <f aca="true" t="shared" si="21" ref="H119:H124">SUM(E119+G119)</f>
        <v>0</v>
      </c>
      <c r="I119" s="64">
        <f>H119</f>
        <v>0</v>
      </c>
      <c r="J119" s="38"/>
      <c r="K119" s="33"/>
    </row>
    <row r="120" spans="1:11" ht="12.75">
      <c r="A120" s="5" t="s">
        <v>156</v>
      </c>
      <c r="B120" s="23" t="s">
        <v>51</v>
      </c>
      <c r="C120" s="14" t="s">
        <v>52</v>
      </c>
      <c r="D120" s="15">
        <v>0</v>
      </c>
      <c r="E120" s="15">
        <v>0</v>
      </c>
      <c r="F120" s="34">
        <v>0</v>
      </c>
      <c r="G120" s="15"/>
      <c r="H120" s="15">
        <f t="shared" si="21"/>
        <v>0</v>
      </c>
      <c r="I120" s="64">
        <f>H120</f>
        <v>0</v>
      </c>
      <c r="J120" s="31"/>
      <c r="K120" s="33" t="s">
        <v>1</v>
      </c>
    </row>
    <row r="121" spans="1:11" ht="12.75">
      <c r="A121" s="5" t="s">
        <v>156</v>
      </c>
      <c r="B121" s="23" t="s">
        <v>7</v>
      </c>
      <c r="C121" s="14" t="s">
        <v>8</v>
      </c>
      <c r="D121" s="15">
        <v>51963.55</v>
      </c>
      <c r="E121" s="15">
        <v>54500</v>
      </c>
      <c r="F121" s="34">
        <v>25405.59</v>
      </c>
      <c r="G121" s="15"/>
      <c r="H121" s="15">
        <f t="shared" si="21"/>
        <v>54500</v>
      </c>
      <c r="I121" s="64">
        <v>56400</v>
      </c>
      <c r="J121" s="31"/>
      <c r="K121" s="33" t="s">
        <v>868</v>
      </c>
    </row>
    <row r="122" spans="1:11" ht="12.75">
      <c r="A122" s="5" t="s">
        <v>156</v>
      </c>
      <c r="B122" s="23" t="s">
        <v>11</v>
      </c>
      <c r="C122" s="14" t="s">
        <v>12</v>
      </c>
      <c r="D122" s="15">
        <v>4445.56</v>
      </c>
      <c r="E122" s="15">
        <v>4700</v>
      </c>
      <c r="F122" s="34">
        <v>2145.52</v>
      </c>
      <c r="G122" s="15"/>
      <c r="H122" s="15">
        <f t="shared" si="21"/>
        <v>4700</v>
      </c>
      <c r="I122" s="64">
        <v>4800</v>
      </c>
      <c r="J122" s="31"/>
      <c r="K122" s="33" t="s">
        <v>868</v>
      </c>
    </row>
    <row r="123" spans="1:11" ht="12.75">
      <c r="A123" s="5" t="s">
        <v>156</v>
      </c>
      <c r="B123" s="23" t="s">
        <v>13</v>
      </c>
      <c r="C123" s="14" t="s">
        <v>14</v>
      </c>
      <c r="D123" s="15">
        <v>10530.09</v>
      </c>
      <c r="E123" s="15">
        <v>10900</v>
      </c>
      <c r="F123" s="34">
        <v>5104.41</v>
      </c>
      <c r="G123" s="15"/>
      <c r="H123" s="15">
        <f t="shared" si="21"/>
        <v>10900</v>
      </c>
      <c r="I123" s="64">
        <v>11300</v>
      </c>
      <c r="J123" s="31"/>
      <c r="K123" s="33" t="s">
        <v>868</v>
      </c>
    </row>
    <row r="124" spans="1:11" ht="12.75">
      <c r="A124" s="5" t="s">
        <v>156</v>
      </c>
      <c r="B124" s="23" t="s">
        <v>129</v>
      </c>
      <c r="C124" s="14" t="s">
        <v>130</v>
      </c>
      <c r="D124" s="15">
        <v>532.28</v>
      </c>
      <c r="E124" s="15">
        <v>700</v>
      </c>
      <c r="F124" s="34">
        <v>83</v>
      </c>
      <c r="G124" s="15"/>
      <c r="H124" s="15">
        <f t="shared" si="21"/>
        <v>700</v>
      </c>
      <c r="I124" s="64">
        <v>500</v>
      </c>
      <c r="J124" s="31"/>
      <c r="K124" s="33" t="s">
        <v>42</v>
      </c>
    </row>
    <row r="125" spans="1:11" ht="12.75">
      <c r="A125" s="5"/>
      <c r="B125" s="23"/>
      <c r="C125" s="16" t="s">
        <v>843</v>
      </c>
      <c r="D125" s="17">
        <f>SUM(D119:D120)</f>
        <v>0</v>
      </c>
      <c r="E125" s="17">
        <f>SUM(E119:E120)</f>
        <v>0</v>
      </c>
      <c r="F125" s="17">
        <f>SUM(F119:F120)</f>
        <v>0</v>
      </c>
      <c r="G125" s="17">
        <f>SUM(G119:G120)</f>
        <v>0</v>
      </c>
      <c r="H125" s="17">
        <f>SUM(H119:H120)</f>
        <v>0</v>
      </c>
      <c r="I125" s="69">
        <f>SUM(I120)</f>
        <v>0</v>
      </c>
      <c r="J125" s="38"/>
      <c r="K125" s="33"/>
    </row>
    <row r="126" spans="1:11" ht="12.75">
      <c r="A126" s="5"/>
      <c r="B126" s="23"/>
      <c r="C126" s="16" t="s">
        <v>844</v>
      </c>
      <c r="D126" s="17">
        <f aca="true" t="shared" si="22" ref="D126:I126">SUM(D121:D124)</f>
        <v>67471.48</v>
      </c>
      <c r="E126" s="17">
        <f t="shared" si="22"/>
        <v>70800</v>
      </c>
      <c r="F126" s="17">
        <f t="shared" si="22"/>
        <v>32738.52</v>
      </c>
      <c r="G126" s="17">
        <f t="shared" si="22"/>
        <v>0</v>
      </c>
      <c r="H126" s="17">
        <f t="shared" si="22"/>
        <v>70800</v>
      </c>
      <c r="I126" s="69">
        <f t="shared" si="22"/>
        <v>73000</v>
      </c>
      <c r="J126" s="38"/>
      <c r="K126" s="33"/>
    </row>
    <row r="127" spans="1:11" ht="12.75">
      <c r="A127" s="5"/>
      <c r="B127" s="23"/>
      <c r="C127" s="16" t="s">
        <v>845</v>
      </c>
      <c r="D127" s="17">
        <f aca="true" t="shared" si="23" ref="D127:I127">D125-D126</f>
        <v>-67471.48</v>
      </c>
      <c r="E127" s="17">
        <f t="shared" si="23"/>
        <v>-70800</v>
      </c>
      <c r="F127" s="17">
        <f t="shared" si="23"/>
        <v>-32738.52</v>
      </c>
      <c r="G127" s="17">
        <f t="shared" si="23"/>
        <v>0</v>
      </c>
      <c r="H127" s="17">
        <f t="shared" si="23"/>
        <v>-70800</v>
      </c>
      <c r="I127" s="69">
        <f t="shared" si="23"/>
        <v>-73000</v>
      </c>
      <c r="J127" s="38"/>
      <c r="K127" s="33"/>
    </row>
    <row r="128" spans="1:11" ht="12.75">
      <c r="A128" s="5" t="s">
        <v>159</v>
      </c>
      <c r="B128" s="23" t="s">
        <v>160</v>
      </c>
      <c r="C128" s="14" t="s">
        <v>161</v>
      </c>
      <c r="D128" s="15">
        <v>800</v>
      </c>
      <c r="E128" s="15">
        <v>1000</v>
      </c>
      <c r="F128" s="34">
        <v>550</v>
      </c>
      <c r="G128" s="15"/>
      <c r="H128" s="15">
        <f aca="true" t="shared" si="24" ref="H128:H137">SUM(E128+G128)</f>
        <v>1000</v>
      </c>
      <c r="I128" s="64">
        <f>H128</f>
        <v>1000</v>
      </c>
      <c r="J128" s="31"/>
      <c r="K128" s="33" t="s">
        <v>96</v>
      </c>
    </row>
    <row r="129" spans="1:11" ht="12.75">
      <c r="A129" s="5" t="s">
        <v>159</v>
      </c>
      <c r="B129" s="23" t="s">
        <v>51</v>
      </c>
      <c r="C129" s="14" t="s">
        <v>52</v>
      </c>
      <c r="D129" s="15">
        <v>0</v>
      </c>
      <c r="E129" s="15">
        <v>0</v>
      </c>
      <c r="F129" s="34">
        <v>0</v>
      </c>
      <c r="G129" s="15"/>
      <c r="H129" s="15">
        <f t="shared" si="24"/>
        <v>0</v>
      </c>
      <c r="I129" s="64">
        <f aca="true" t="shared" si="25" ref="I129:I137">H129</f>
        <v>0</v>
      </c>
      <c r="J129" s="31"/>
      <c r="K129" s="33" t="s">
        <v>1</v>
      </c>
    </row>
    <row r="130" spans="1:11" ht="12.75">
      <c r="A130" s="5" t="s">
        <v>159</v>
      </c>
      <c r="B130" s="23" t="s">
        <v>5</v>
      </c>
      <c r="C130" s="14" t="s">
        <v>6</v>
      </c>
      <c r="D130" s="15">
        <v>0</v>
      </c>
      <c r="E130" s="15">
        <v>0</v>
      </c>
      <c r="F130" s="34">
        <v>0</v>
      </c>
      <c r="G130" s="15"/>
      <c r="H130" s="15">
        <f t="shared" si="24"/>
        <v>0</v>
      </c>
      <c r="I130" s="64">
        <f t="shared" si="25"/>
        <v>0</v>
      </c>
      <c r="J130" s="31"/>
      <c r="K130" s="33" t="s">
        <v>868</v>
      </c>
    </row>
    <row r="131" spans="1:11" ht="12.75">
      <c r="A131" s="5" t="s">
        <v>159</v>
      </c>
      <c r="B131" s="23" t="s">
        <v>7</v>
      </c>
      <c r="C131" s="14" t="s">
        <v>8</v>
      </c>
      <c r="D131" s="15">
        <v>151368.73</v>
      </c>
      <c r="E131" s="15">
        <v>176400</v>
      </c>
      <c r="F131" s="34">
        <v>65776.1</v>
      </c>
      <c r="G131" s="15"/>
      <c r="H131" s="15">
        <f t="shared" si="24"/>
        <v>176400</v>
      </c>
      <c r="I131" s="64">
        <v>192100</v>
      </c>
      <c r="J131" s="31"/>
      <c r="K131" s="33" t="s">
        <v>868</v>
      </c>
    </row>
    <row r="132" spans="1:11" ht="12.75">
      <c r="A132" s="5" t="s">
        <v>159</v>
      </c>
      <c r="B132" s="23" t="s">
        <v>9</v>
      </c>
      <c r="C132" s="14" t="s">
        <v>10</v>
      </c>
      <c r="D132" s="15">
        <v>0</v>
      </c>
      <c r="E132" s="15">
        <v>0</v>
      </c>
      <c r="F132" s="34">
        <v>0</v>
      </c>
      <c r="G132" s="15"/>
      <c r="H132" s="15">
        <f t="shared" si="24"/>
        <v>0</v>
      </c>
      <c r="I132" s="64">
        <f t="shared" si="25"/>
        <v>0</v>
      </c>
      <c r="J132" s="31"/>
      <c r="K132" s="33" t="s">
        <v>868</v>
      </c>
    </row>
    <row r="133" spans="1:11" ht="12.75">
      <c r="A133" s="5" t="s">
        <v>159</v>
      </c>
      <c r="B133" s="23" t="s">
        <v>11</v>
      </c>
      <c r="C133" s="14" t="s">
        <v>12</v>
      </c>
      <c r="D133" s="15">
        <v>12923.53</v>
      </c>
      <c r="E133" s="15">
        <v>15300</v>
      </c>
      <c r="F133" s="34">
        <v>6392.75</v>
      </c>
      <c r="G133" s="15"/>
      <c r="H133" s="15">
        <f t="shared" si="24"/>
        <v>15300</v>
      </c>
      <c r="I133" s="64">
        <v>16200</v>
      </c>
      <c r="J133" s="31"/>
      <c r="K133" s="33" t="s">
        <v>868</v>
      </c>
    </row>
    <row r="134" spans="1:11" ht="12.75">
      <c r="A134" s="5" t="s">
        <v>159</v>
      </c>
      <c r="B134" s="23" t="s">
        <v>13</v>
      </c>
      <c r="C134" s="14" t="s">
        <v>14</v>
      </c>
      <c r="D134" s="15">
        <v>29726.85</v>
      </c>
      <c r="E134" s="15">
        <v>35400</v>
      </c>
      <c r="F134" s="34">
        <v>12643.86</v>
      </c>
      <c r="G134" s="15"/>
      <c r="H134" s="15">
        <f t="shared" si="24"/>
        <v>35400</v>
      </c>
      <c r="I134" s="64">
        <v>38200</v>
      </c>
      <c r="J134" s="31"/>
      <c r="K134" s="33" t="s">
        <v>868</v>
      </c>
    </row>
    <row r="135" spans="1:11" ht="12.75">
      <c r="A135" s="5" t="s">
        <v>159</v>
      </c>
      <c r="B135" s="23" t="s">
        <v>71</v>
      </c>
      <c r="C135" s="14" t="s">
        <v>72</v>
      </c>
      <c r="D135" s="15">
        <v>7000</v>
      </c>
      <c r="E135" s="15">
        <v>0</v>
      </c>
      <c r="F135" s="34">
        <v>374.07</v>
      </c>
      <c r="G135" s="15"/>
      <c r="H135" s="15">
        <f t="shared" si="24"/>
        <v>0</v>
      </c>
      <c r="I135" s="64">
        <f t="shared" si="25"/>
        <v>0</v>
      </c>
      <c r="J135" s="31"/>
      <c r="K135" s="33" t="s">
        <v>873</v>
      </c>
    </row>
    <row r="136" spans="1:11" ht="12.75">
      <c r="A136" s="5" t="s">
        <v>159</v>
      </c>
      <c r="B136" s="23" t="s">
        <v>123</v>
      </c>
      <c r="C136" s="14" t="s">
        <v>124</v>
      </c>
      <c r="D136" s="15">
        <v>6206.39</v>
      </c>
      <c r="E136" s="15">
        <v>3000</v>
      </c>
      <c r="F136" s="34">
        <v>1779.75</v>
      </c>
      <c r="G136" s="15"/>
      <c r="H136" s="15">
        <f t="shared" si="24"/>
        <v>3000</v>
      </c>
      <c r="I136" s="64">
        <f t="shared" si="25"/>
        <v>3000</v>
      </c>
      <c r="J136" s="31"/>
      <c r="K136" s="33" t="s">
        <v>96</v>
      </c>
    </row>
    <row r="137" spans="1:11" ht="12.75">
      <c r="A137" s="5" t="s">
        <v>159</v>
      </c>
      <c r="B137" s="23" t="s">
        <v>129</v>
      </c>
      <c r="C137" s="14" t="s">
        <v>130</v>
      </c>
      <c r="D137" s="15">
        <v>0</v>
      </c>
      <c r="E137" s="15">
        <v>0</v>
      </c>
      <c r="F137" s="34">
        <v>0</v>
      </c>
      <c r="G137" s="15"/>
      <c r="H137" s="15">
        <f t="shared" si="24"/>
        <v>0</v>
      </c>
      <c r="I137" s="64">
        <f t="shared" si="25"/>
        <v>0</v>
      </c>
      <c r="J137" s="31"/>
      <c r="K137" s="33" t="s">
        <v>96</v>
      </c>
    </row>
    <row r="138" spans="1:11" ht="12.75">
      <c r="A138" s="5"/>
      <c r="B138" s="23"/>
      <c r="C138" s="16" t="s">
        <v>843</v>
      </c>
      <c r="D138" s="17">
        <f aca="true" t="shared" si="26" ref="D138:I138">SUM(D128:D129)</f>
        <v>800</v>
      </c>
      <c r="E138" s="17">
        <f t="shared" si="26"/>
        <v>1000</v>
      </c>
      <c r="F138" s="17">
        <f t="shared" si="26"/>
        <v>550</v>
      </c>
      <c r="G138" s="17">
        <f t="shared" si="26"/>
        <v>0</v>
      </c>
      <c r="H138" s="17">
        <f t="shared" si="26"/>
        <v>1000</v>
      </c>
      <c r="I138" s="69">
        <f t="shared" si="26"/>
        <v>1000</v>
      </c>
      <c r="J138" s="38"/>
      <c r="K138" s="33"/>
    </row>
    <row r="139" spans="1:11" ht="12.75">
      <c r="A139" s="5"/>
      <c r="B139" s="23"/>
      <c r="C139" s="16" t="s">
        <v>844</v>
      </c>
      <c r="D139" s="17">
        <f aca="true" t="shared" si="27" ref="D139:I139">SUM(D130:D137)</f>
        <v>207225.50000000003</v>
      </c>
      <c r="E139" s="17">
        <f t="shared" si="27"/>
        <v>230100</v>
      </c>
      <c r="F139" s="17">
        <f t="shared" si="27"/>
        <v>86966.53000000001</v>
      </c>
      <c r="G139" s="17">
        <f t="shared" si="27"/>
        <v>0</v>
      </c>
      <c r="H139" s="17">
        <f t="shared" si="27"/>
        <v>230100</v>
      </c>
      <c r="I139" s="7">
        <f t="shared" si="27"/>
        <v>249500</v>
      </c>
      <c r="J139" s="38"/>
      <c r="K139" s="33"/>
    </row>
    <row r="140" spans="1:11" ht="12.75">
      <c r="A140" s="5"/>
      <c r="B140" s="23"/>
      <c r="C140" s="16" t="s">
        <v>845</v>
      </c>
      <c r="D140" s="17">
        <f aca="true" t="shared" si="28" ref="D140:I140">D138-D139</f>
        <v>-206425.50000000003</v>
      </c>
      <c r="E140" s="17">
        <f t="shared" si="28"/>
        <v>-229100</v>
      </c>
      <c r="F140" s="17">
        <f t="shared" si="28"/>
        <v>-86416.53000000001</v>
      </c>
      <c r="G140" s="17">
        <f t="shared" si="28"/>
        <v>0</v>
      </c>
      <c r="H140" s="17">
        <f t="shared" si="28"/>
        <v>-229100</v>
      </c>
      <c r="I140" s="7">
        <f t="shared" si="28"/>
        <v>-248500</v>
      </c>
      <c r="J140" s="38"/>
      <c r="K140" s="33"/>
    </row>
    <row r="141" spans="1:11" ht="12.75">
      <c r="A141" s="5" t="s">
        <v>162</v>
      </c>
      <c r="B141" s="23" t="s">
        <v>160</v>
      </c>
      <c r="C141" s="14" t="s">
        <v>161</v>
      </c>
      <c r="D141" s="15">
        <v>29993</v>
      </c>
      <c r="E141" s="15">
        <v>25000</v>
      </c>
      <c r="F141" s="34">
        <v>20194</v>
      </c>
      <c r="G141" s="15"/>
      <c r="H141" s="15">
        <f aca="true" t="shared" si="29" ref="H141:H153">SUM(E141+G141)</f>
        <v>25000</v>
      </c>
      <c r="I141" s="6">
        <f>H141</f>
        <v>25000</v>
      </c>
      <c r="J141" s="31"/>
      <c r="K141" s="33" t="s">
        <v>42</v>
      </c>
    </row>
    <row r="142" spans="1:11" ht="12.75">
      <c r="A142" s="5" t="s">
        <v>162</v>
      </c>
      <c r="B142" s="23" t="s">
        <v>143</v>
      </c>
      <c r="C142" s="14" t="s">
        <v>163</v>
      </c>
      <c r="D142" s="15">
        <v>1266</v>
      </c>
      <c r="E142" s="15">
        <v>1000</v>
      </c>
      <c r="F142" s="34">
        <v>543.5</v>
      </c>
      <c r="G142" s="15"/>
      <c r="H142" s="15">
        <f t="shared" si="29"/>
        <v>1000</v>
      </c>
      <c r="I142" s="6">
        <f>H142</f>
        <v>1000</v>
      </c>
      <c r="J142" s="31"/>
      <c r="K142" s="33" t="s">
        <v>42</v>
      </c>
    </row>
    <row r="143" spans="1:11" ht="12.75">
      <c r="A143" s="5" t="s">
        <v>162</v>
      </c>
      <c r="B143" s="23" t="s">
        <v>45</v>
      </c>
      <c r="C143" s="14" t="s">
        <v>164</v>
      </c>
      <c r="D143" s="15">
        <v>220</v>
      </c>
      <c r="E143" s="15">
        <v>500</v>
      </c>
      <c r="F143" s="34">
        <v>80</v>
      </c>
      <c r="G143" s="15"/>
      <c r="H143" s="15">
        <f t="shared" si="29"/>
        <v>500</v>
      </c>
      <c r="I143" s="6">
        <f>H143</f>
        <v>500</v>
      </c>
      <c r="J143" s="31"/>
      <c r="K143" s="33" t="s">
        <v>42</v>
      </c>
    </row>
    <row r="144" spans="1:11" ht="12.75">
      <c r="A144" s="5" t="s">
        <v>162</v>
      </c>
      <c r="B144" s="23" t="s">
        <v>165</v>
      </c>
      <c r="C144" s="14" t="s">
        <v>166</v>
      </c>
      <c r="D144" s="15">
        <v>0</v>
      </c>
      <c r="E144" s="15">
        <v>5000</v>
      </c>
      <c r="F144" s="34">
        <v>0</v>
      </c>
      <c r="G144" s="15">
        <v>-5000</v>
      </c>
      <c r="H144" s="15">
        <f t="shared" si="29"/>
        <v>0</v>
      </c>
      <c r="I144" s="65">
        <v>7500</v>
      </c>
      <c r="J144" s="31"/>
      <c r="K144" s="33" t="s">
        <v>167</v>
      </c>
    </row>
    <row r="145" spans="1:11" ht="12.75">
      <c r="A145" s="5" t="s">
        <v>162</v>
      </c>
      <c r="B145" s="23" t="s">
        <v>5</v>
      </c>
      <c r="C145" s="14" t="s">
        <v>6</v>
      </c>
      <c r="D145" s="15">
        <v>35840.15</v>
      </c>
      <c r="E145" s="15">
        <v>36300</v>
      </c>
      <c r="F145" s="34">
        <v>20375.39</v>
      </c>
      <c r="G145" s="15">
        <v>-1500</v>
      </c>
      <c r="H145" s="15">
        <f t="shared" si="29"/>
        <v>34800</v>
      </c>
      <c r="I145" s="64">
        <v>37100</v>
      </c>
      <c r="J145" s="31"/>
      <c r="K145" s="33" t="s">
        <v>868</v>
      </c>
    </row>
    <row r="146" spans="1:11" ht="12.75">
      <c r="A146" s="5" t="s">
        <v>162</v>
      </c>
      <c r="B146" s="23" t="s">
        <v>7</v>
      </c>
      <c r="C146" s="14" t="s">
        <v>8</v>
      </c>
      <c r="D146" s="15">
        <v>98447.28</v>
      </c>
      <c r="E146" s="15">
        <v>101000</v>
      </c>
      <c r="F146" s="34">
        <v>47412.48</v>
      </c>
      <c r="G146" s="15"/>
      <c r="H146" s="15">
        <f t="shared" si="29"/>
        <v>101000</v>
      </c>
      <c r="I146" s="64">
        <v>105300</v>
      </c>
      <c r="J146" s="31"/>
      <c r="K146" s="33" t="s">
        <v>868</v>
      </c>
    </row>
    <row r="147" spans="1:11" ht="12.75">
      <c r="A147" s="5" t="s">
        <v>162</v>
      </c>
      <c r="B147" s="23" t="s">
        <v>9</v>
      </c>
      <c r="C147" s="14" t="s">
        <v>10</v>
      </c>
      <c r="D147" s="15">
        <v>15946.75</v>
      </c>
      <c r="E147" s="15">
        <v>16400</v>
      </c>
      <c r="F147" s="34">
        <v>0</v>
      </c>
      <c r="G147" s="15">
        <v>-1100</v>
      </c>
      <c r="H147" s="15">
        <f t="shared" si="29"/>
        <v>15300</v>
      </c>
      <c r="I147" s="64">
        <v>17200</v>
      </c>
      <c r="J147" s="31"/>
      <c r="K147" s="33" t="s">
        <v>868</v>
      </c>
    </row>
    <row r="148" spans="1:11" ht="12.75">
      <c r="A148" s="5" t="s">
        <v>162</v>
      </c>
      <c r="B148" s="23" t="s">
        <v>11</v>
      </c>
      <c r="C148" s="14" t="s">
        <v>12</v>
      </c>
      <c r="D148" s="15">
        <v>8531.9</v>
      </c>
      <c r="E148" s="15">
        <v>8700</v>
      </c>
      <c r="F148" s="34">
        <v>4063.43</v>
      </c>
      <c r="G148" s="15"/>
      <c r="H148" s="15">
        <f t="shared" si="29"/>
        <v>8700</v>
      </c>
      <c r="I148" s="64">
        <v>9000</v>
      </c>
      <c r="J148" s="31"/>
      <c r="K148" s="33" t="s">
        <v>868</v>
      </c>
    </row>
    <row r="149" spans="1:11" ht="12.75">
      <c r="A149" s="5" t="s">
        <v>162</v>
      </c>
      <c r="B149" s="23" t="s">
        <v>13</v>
      </c>
      <c r="C149" s="14" t="s">
        <v>14</v>
      </c>
      <c r="D149" s="15">
        <v>20177.27</v>
      </c>
      <c r="E149" s="15">
        <v>20200</v>
      </c>
      <c r="F149" s="34">
        <v>9655.41</v>
      </c>
      <c r="G149" s="15"/>
      <c r="H149" s="15">
        <f t="shared" si="29"/>
        <v>20200</v>
      </c>
      <c r="I149" s="64">
        <v>20900</v>
      </c>
      <c r="J149" s="31"/>
      <c r="K149" s="33" t="s">
        <v>868</v>
      </c>
    </row>
    <row r="150" spans="1:11" ht="12.75">
      <c r="A150" s="5" t="s">
        <v>162</v>
      </c>
      <c r="B150" s="23" t="s">
        <v>168</v>
      </c>
      <c r="C150" s="14" t="s">
        <v>169</v>
      </c>
      <c r="D150" s="15">
        <v>1193.5</v>
      </c>
      <c r="E150" s="15">
        <v>1200</v>
      </c>
      <c r="F150" s="34">
        <v>572.45</v>
      </c>
      <c r="G150" s="15"/>
      <c r="H150" s="15">
        <f t="shared" si="29"/>
        <v>1200</v>
      </c>
      <c r="I150" s="64">
        <f>H150</f>
        <v>1200</v>
      </c>
      <c r="J150" s="31"/>
      <c r="K150" s="33" t="s">
        <v>42</v>
      </c>
    </row>
    <row r="151" spans="1:11" ht="12.75">
      <c r="A151" s="5" t="s">
        <v>162</v>
      </c>
      <c r="B151" s="23" t="s">
        <v>170</v>
      </c>
      <c r="C151" s="14" t="s">
        <v>171</v>
      </c>
      <c r="D151" s="15">
        <v>67.17</v>
      </c>
      <c r="E151" s="15">
        <v>300</v>
      </c>
      <c r="F151" s="34">
        <v>115.5</v>
      </c>
      <c r="G151" s="15"/>
      <c r="H151" s="15">
        <f t="shared" si="29"/>
        <v>300</v>
      </c>
      <c r="I151" s="64">
        <f>H151</f>
        <v>300</v>
      </c>
      <c r="J151" s="31"/>
      <c r="K151" s="33" t="s">
        <v>42</v>
      </c>
    </row>
    <row r="152" spans="1:11" ht="12.75">
      <c r="A152" s="5" t="s">
        <v>162</v>
      </c>
      <c r="B152" s="23" t="s">
        <v>172</v>
      </c>
      <c r="C152" s="14" t="s">
        <v>173</v>
      </c>
      <c r="D152" s="15">
        <v>0</v>
      </c>
      <c r="E152" s="15">
        <v>7500</v>
      </c>
      <c r="F152" s="34">
        <v>11200.14</v>
      </c>
      <c r="G152" s="15">
        <v>3800</v>
      </c>
      <c r="H152" s="15">
        <f t="shared" si="29"/>
        <v>11300</v>
      </c>
      <c r="I152" s="64">
        <v>36000</v>
      </c>
      <c r="J152" s="31"/>
      <c r="K152" s="33" t="s">
        <v>167</v>
      </c>
    </row>
    <row r="153" spans="1:11" ht="12.75">
      <c r="A153" s="5" t="s">
        <v>162</v>
      </c>
      <c r="B153" s="23" t="s">
        <v>135</v>
      </c>
      <c r="C153" s="14" t="s">
        <v>136</v>
      </c>
      <c r="D153" s="15">
        <v>0</v>
      </c>
      <c r="E153" s="15">
        <v>0</v>
      </c>
      <c r="F153" s="34">
        <v>0</v>
      </c>
      <c r="G153" s="15"/>
      <c r="H153" s="15">
        <f t="shared" si="29"/>
        <v>0</v>
      </c>
      <c r="I153" s="64">
        <f>H153</f>
        <v>0</v>
      </c>
      <c r="J153" s="31"/>
      <c r="K153" s="33" t="s">
        <v>42</v>
      </c>
    </row>
    <row r="154" spans="1:11" ht="12.75">
      <c r="A154" s="5"/>
      <c r="B154" s="23"/>
      <c r="C154" s="16" t="s">
        <v>843</v>
      </c>
      <c r="D154" s="17">
        <f aca="true" t="shared" si="30" ref="D154:I154">SUM(D141:D144)</f>
        <v>31479</v>
      </c>
      <c r="E154" s="17">
        <f t="shared" si="30"/>
        <v>31500</v>
      </c>
      <c r="F154" s="17">
        <f t="shared" si="30"/>
        <v>20817.5</v>
      </c>
      <c r="G154" s="17">
        <f t="shared" si="30"/>
        <v>-5000</v>
      </c>
      <c r="H154" s="17">
        <f t="shared" si="30"/>
        <v>26500</v>
      </c>
      <c r="I154" s="69">
        <f t="shared" si="30"/>
        <v>34000</v>
      </c>
      <c r="J154" s="38"/>
      <c r="K154" s="33"/>
    </row>
    <row r="155" spans="1:11" ht="12.75">
      <c r="A155" s="5"/>
      <c r="B155" s="23"/>
      <c r="C155" s="16" t="s">
        <v>844</v>
      </c>
      <c r="D155" s="17">
        <f aca="true" t="shared" si="31" ref="D155:I155">SUM(D145:D153)</f>
        <v>180204.02</v>
      </c>
      <c r="E155" s="17">
        <f t="shared" si="31"/>
        <v>191600</v>
      </c>
      <c r="F155" s="17">
        <f t="shared" si="31"/>
        <v>93394.79999999999</v>
      </c>
      <c r="G155" s="17">
        <f t="shared" si="31"/>
        <v>1200</v>
      </c>
      <c r="H155" s="17">
        <f t="shared" si="31"/>
        <v>192800</v>
      </c>
      <c r="I155" s="69">
        <f t="shared" si="31"/>
        <v>227000</v>
      </c>
      <c r="J155" s="38"/>
      <c r="K155" s="33"/>
    </row>
    <row r="156" spans="1:11" ht="12.75">
      <c r="A156" s="5"/>
      <c r="B156" s="23"/>
      <c r="C156" s="16" t="s">
        <v>845</v>
      </c>
      <c r="D156" s="17">
        <f aca="true" t="shared" si="32" ref="D156:I156">D154-D155</f>
        <v>-148725.02</v>
      </c>
      <c r="E156" s="17">
        <f t="shared" si="32"/>
        <v>-160100</v>
      </c>
      <c r="F156" s="17">
        <f t="shared" si="32"/>
        <v>-72577.29999999999</v>
      </c>
      <c r="G156" s="17">
        <f t="shared" si="32"/>
        <v>-6200</v>
      </c>
      <c r="H156" s="17">
        <f t="shared" si="32"/>
        <v>-166300</v>
      </c>
      <c r="I156" s="69">
        <f t="shared" si="32"/>
        <v>-193000</v>
      </c>
      <c r="J156" s="38"/>
      <c r="K156" s="33"/>
    </row>
    <row r="157" spans="1:11" ht="12.75">
      <c r="A157" s="5" t="s">
        <v>174</v>
      </c>
      <c r="B157" s="23" t="s">
        <v>175</v>
      </c>
      <c r="C157" s="14" t="s">
        <v>176</v>
      </c>
      <c r="D157" s="15">
        <v>3702</v>
      </c>
      <c r="E157" s="15">
        <v>2600</v>
      </c>
      <c r="F157" s="34">
        <v>1769</v>
      </c>
      <c r="G157" s="15"/>
      <c r="H157" s="15">
        <f aca="true" t="shared" si="33" ref="H157:H168">SUM(E157+G157)</f>
        <v>2600</v>
      </c>
      <c r="I157" s="64">
        <f>H157</f>
        <v>2600</v>
      </c>
      <c r="J157" s="31"/>
      <c r="K157" s="33" t="s">
        <v>17</v>
      </c>
    </row>
    <row r="158" spans="1:11" ht="12.75">
      <c r="A158" s="5" t="s">
        <v>174</v>
      </c>
      <c r="B158" s="23" t="s">
        <v>177</v>
      </c>
      <c r="C158" s="14" t="s">
        <v>178</v>
      </c>
      <c r="D158" s="15">
        <v>2581.69</v>
      </c>
      <c r="E158" s="15">
        <v>1500</v>
      </c>
      <c r="F158" s="34">
        <v>0</v>
      </c>
      <c r="G158" s="15"/>
      <c r="H158" s="15">
        <f t="shared" si="33"/>
        <v>1500</v>
      </c>
      <c r="I158" s="64">
        <f>H158</f>
        <v>1500</v>
      </c>
      <c r="J158" s="31"/>
      <c r="K158" s="33" t="s">
        <v>17</v>
      </c>
    </row>
    <row r="159" spans="1:11" ht="12.75">
      <c r="A159" s="5" t="s">
        <v>174</v>
      </c>
      <c r="B159" s="23" t="s">
        <v>179</v>
      </c>
      <c r="C159" s="14" t="s">
        <v>180</v>
      </c>
      <c r="D159" s="15">
        <v>1519.32</v>
      </c>
      <c r="E159" s="15">
        <v>1200</v>
      </c>
      <c r="F159" s="34">
        <v>0</v>
      </c>
      <c r="G159" s="15"/>
      <c r="H159" s="15">
        <f t="shared" si="33"/>
        <v>1200</v>
      </c>
      <c r="I159" s="64">
        <f>H159</f>
        <v>1200</v>
      </c>
      <c r="J159" s="31"/>
      <c r="K159" s="33" t="s">
        <v>17</v>
      </c>
    </row>
    <row r="160" spans="1:11" ht="12.75">
      <c r="A160" s="5" t="s">
        <v>174</v>
      </c>
      <c r="B160" s="23" t="s">
        <v>59</v>
      </c>
      <c r="C160" s="14" t="s">
        <v>60</v>
      </c>
      <c r="D160" s="15">
        <v>0</v>
      </c>
      <c r="E160" s="15">
        <v>0</v>
      </c>
      <c r="F160" s="34">
        <v>0</v>
      </c>
      <c r="G160" s="15"/>
      <c r="H160" s="15">
        <f t="shared" si="33"/>
        <v>0</v>
      </c>
      <c r="I160" s="64">
        <f>H160</f>
        <v>0</v>
      </c>
      <c r="J160" s="31"/>
      <c r="K160" s="33" t="s">
        <v>35</v>
      </c>
    </row>
    <row r="161" spans="1:11" ht="12.75">
      <c r="A161" s="5" t="s">
        <v>174</v>
      </c>
      <c r="B161" s="23" t="s">
        <v>181</v>
      </c>
      <c r="C161" s="14" t="s">
        <v>182</v>
      </c>
      <c r="D161" s="15">
        <v>0</v>
      </c>
      <c r="E161" s="15">
        <v>0</v>
      </c>
      <c r="F161" s="34">
        <v>43.55</v>
      </c>
      <c r="G161" s="15"/>
      <c r="H161" s="15">
        <f t="shared" si="33"/>
        <v>0</v>
      </c>
      <c r="I161" s="64">
        <v>100</v>
      </c>
      <c r="J161" s="31"/>
      <c r="K161" s="33" t="s">
        <v>870</v>
      </c>
    </row>
    <row r="162" spans="1:11" ht="12.75">
      <c r="A162" s="5" t="s">
        <v>174</v>
      </c>
      <c r="B162" s="23" t="s">
        <v>183</v>
      </c>
      <c r="C162" s="14" t="s">
        <v>184</v>
      </c>
      <c r="D162" s="15">
        <v>0</v>
      </c>
      <c r="E162" s="15">
        <v>0</v>
      </c>
      <c r="F162" s="34">
        <v>0</v>
      </c>
      <c r="G162" s="15"/>
      <c r="H162" s="15">
        <f t="shared" si="33"/>
        <v>0</v>
      </c>
      <c r="I162" s="64">
        <f>H162</f>
        <v>0</v>
      </c>
      <c r="J162" s="31"/>
      <c r="K162" s="33" t="s">
        <v>35</v>
      </c>
    </row>
    <row r="163" spans="1:11" ht="12.75">
      <c r="A163" s="5" t="s">
        <v>174</v>
      </c>
      <c r="B163" s="23" t="s">
        <v>185</v>
      </c>
      <c r="C163" s="14" t="s">
        <v>186</v>
      </c>
      <c r="D163" s="15">
        <v>13947.81</v>
      </c>
      <c r="E163" s="15">
        <v>16500</v>
      </c>
      <c r="F163" s="34">
        <v>14311.45</v>
      </c>
      <c r="G163" s="15">
        <v>8800</v>
      </c>
      <c r="H163" s="15">
        <f t="shared" si="33"/>
        <v>25300</v>
      </c>
      <c r="I163" s="64">
        <v>24400</v>
      </c>
      <c r="J163" s="31"/>
      <c r="K163" s="33" t="s">
        <v>17</v>
      </c>
    </row>
    <row r="164" spans="1:11" ht="12.75">
      <c r="A164" s="5" t="s">
        <v>174</v>
      </c>
      <c r="B164" s="23" t="s">
        <v>187</v>
      </c>
      <c r="C164" s="14" t="s">
        <v>188</v>
      </c>
      <c r="D164" s="15">
        <v>1094.81</v>
      </c>
      <c r="E164" s="15">
        <v>2900</v>
      </c>
      <c r="F164" s="34">
        <v>3573.8</v>
      </c>
      <c r="G164" s="15"/>
      <c r="H164" s="15">
        <f t="shared" si="33"/>
        <v>2900</v>
      </c>
      <c r="I164" s="64">
        <v>2500</v>
      </c>
      <c r="J164" s="31"/>
      <c r="K164" s="33" t="s">
        <v>17</v>
      </c>
    </row>
    <row r="165" spans="1:11" ht="12.75">
      <c r="A165" s="5" t="s">
        <v>174</v>
      </c>
      <c r="B165" s="23" t="s">
        <v>189</v>
      </c>
      <c r="C165" s="14" t="s">
        <v>190</v>
      </c>
      <c r="D165" s="15">
        <v>3851.44</v>
      </c>
      <c r="E165" s="15">
        <v>7500</v>
      </c>
      <c r="F165" s="34">
        <v>3030.2</v>
      </c>
      <c r="G165" s="15"/>
      <c r="H165" s="15">
        <f t="shared" si="33"/>
        <v>7500</v>
      </c>
      <c r="I165" s="64">
        <v>7500</v>
      </c>
      <c r="J165" s="31"/>
      <c r="K165" s="33" t="s">
        <v>17</v>
      </c>
    </row>
    <row r="166" spans="1:11" ht="12.75">
      <c r="A166" s="5" t="s">
        <v>174</v>
      </c>
      <c r="B166" s="23" t="s">
        <v>191</v>
      </c>
      <c r="C166" s="14" t="s">
        <v>192</v>
      </c>
      <c r="D166" s="15">
        <v>0</v>
      </c>
      <c r="E166" s="15">
        <v>0</v>
      </c>
      <c r="F166" s="34">
        <v>0</v>
      </c>
      <c r="G166" s="15"/>
      <c r="H166" s="15">
        <f t="shared" si="33"/>
        <v>0</v>
      </c>
      <c r="I166" s="6">
        <f>H166</f>
        <v>0</v>
      </c>
      <c r="J166" s="31"/>
      <c r="K166" s="33" t="s">
        <v>17</v>
      </c>
    </row>
    <row r="167" spans="1:11" ht="12.75">
      <c r="A167" s="5" t="s">
        <v>174</v>
      </c>
      <c r="B167" s="23" t="s">
        <v>193</v>
      </c>
      <c r="C167" s="14" t="s">
        <v>194</v>
      </c>
      <c r="D167" s="15">
        <v>5949.59</v>
      </c>
      <c r="E167" s="15">
        <v>6000</v>
      </c>
      <c r="F167" s="34">
        <v>9040.76</v>
      </c>
      <c r="G167" s="15"/>
      <c r="H167" s="15">
        <f t="shared" si="33"/>
        <v>6000</v>
      </c>
      <c r="I167" s="6">
        <f>H167</f>
        <v>6000</v>
      </c>
      <c r="J167" s="31"/>
      <c r="K167" s="33" t="s">
        <v>17</v>
      </c>
    </row>
    <row r="168" spans="1:11" ht="12.75">
      <c r="A168" s="5" t="s">
        <v>174</v>
      </c>
      <c r="B168" s="23" t="s">
        <v>195</v>
      </c>
      <c r="C168" s="14" t="s">
        <v>196</v>
      </c>
      <c r="D168" s="15">
        <v>3367.15</v>
      </c>
      <c r="E168" s="15">
        <v>3600</v>
      </c>
      <c r="F168" s="34">
        <v>3367.15</v>
      </c>
      <c r="G168" s="15"/>
      <c r="H168" s="15">
        <f t="shared" si="33"/>
        <v>3600</v>
      </c>
      <c r="I168" s="6">
        <f>H168</f>
        <v>3600</v>
      </c>
      <c r="J168" s="31"/>
      <c r="K168" s="33" t="s">
        <v>17</v>
      </c>
    </row>
    <row r="169" spans="1:11" ht="12.75">
      <c r="A169" s="5"/>
      <c r="B169" s="23"/>
      <c r="C169" s="16" t="s">
        <v>843</v>
      </c>
      <c r="D169" s="17">
        <f aca="true" t="shared" si="34" ref="D169:I169">SUM(D157:D160)</f>
        <v>7803.01</v>
      </c>
      <c r="E169" s="17">
        <f t="shared" si="34"/>
        <v>5300</v>
      </c>
      <c r="F169" s="17">
        <f t="shared" si="34"/>
        <v>1769</v>
      </c>
      <c r="G169" s="17">
        <f t="shared" si="34"/>
        <v>0</v>
      </c>
      <c r="H169" s="17">
        <f t="shared" si="34"/>
        <v>5300</v>
      </c>
      <c r="I169" s="7">
        <f t="shared" si="34"/>
        <v>5300</v>
      </c>
      <c r="J169" s="38"/>
      <c r="K169" s="33"/>
    </row>
    <row r="170" spans="1:11" ht="12.75">
      <c r="A170" s="5"/>
      <c r="B170" s="23"/>
      <c r="C170" s="16" t="s">
        <v>844</v>
      </c>
      <c r="D170" s="17">
        <f aca="true" t="shared" si="35" ref="D170:I170">SUM(D161:D168)</f>
        <v>28210.8</v>
      </c>
      <c r="E170" s="17">
        <f t="shared" si="35"/>
        <v>36500</v>
      </c>
      <c r="F170" s="17">
        <f t="shared" si="35"/>
        <v>33366.91</v>
      </c>
      <c r="G170" s="17">
        <f t="shared" si="35"/>
        <v>8800</v>
      </c>
      <c r="H170" s="17">
        <f t="shared" si="35"/>
        <v>45300</v>
      </c>
      <c r="I170" s="7">
        <f t="shared" si="35"/>
        <v>44100</v>
      </c>
      <c r="J170" s="38"/>
      <c r="K170" s="33"/>
    </row>
    <row r="171" spans="1:11" ht="12.75">
      <c r="A171" s="5"/>
      <c r="B171" s="23"/>
      <c r="C171" s="16" t="s">
        <v>845</v>
      </c>
      <c r="D171" s="17">
        <f aca="true" t="shared" si="36" ref="D171:I171">D169-D170</f>
        <v>-20407.79</v>
      </c>
      <c r="E171" s="17">
        <f t="shared" si="36"/>
        <v>-31200</v>
      </c>
      <c r="F171" s="17">
        <f t="shared" si="36"/>
        <v>-31597.910000000003</v>
      </c>
      <c r="G171" s="17">
        <f t="shared" si="36"/>
        <v>-8800</v>
      </c>
      <c r="H171" s="17">
        <f t="shared" si="36"/>
        <v>-40000</v>
      </c>
      <c r="I171" s="7">
        <f t="shared" si="36"/>
        <v>-38800</v>
      </c>
      <c r="J171" s="38"/>
      <c r="K171" s="33"/>
    </row>
    <row r="172" spans="1:11" ht="12.75">
      <c r="A172" s="5" t="s">
        <v>197</v>
      </c>
      <c r="B172" s="23" t="s">
        <v>198</v>
      </c>
      <c r="C172" s="14" t="s">
        <v>199</v>
      </c>
      <c r="D172" s="15">
        <v>0</v>
      </c>
      <c r="E172" s="15">
        <v>0</v>
      </c>
      <c r="F172" s="34">
        <v>0</v>
      </c>
      <c r="G172" s="15"/>
      <c r="H172" s="15">
        <f aca="true" t="shared" si="37" ref="H172:H180">SUM(E172+G172)</f>
        <v>0</v>
      </c>
      <c r="I172" s="6">
        <f>H172</f>
        <v>0</v>
      </c>
      <c r="J172" s="31"/>
      <c r="K172" s="33" t="s">
        <v>200</v>
      </c>
    </row>
    <row r="173" spans="1:11" ht="12.75">
      <c r="A173" s="5" t="s">
        <v>197</v>
      </c>
      <c r="B173" s="23" t="s">
        <v>7</v>
      </c>
      <c r="C173" s="14" t="s">
        <v>8</v>
      </c>
      <c r="D173" s="15">
        <v>2947.5</v>
      </c>
      <c r="E173" s="15">
        <v>0</v>
      </c>
      <c r="F173" s="34">
        <v>0</v>
      </c>
      <c r="G173" s="15"/>
      <c r="H173" s="15">
        <f t="shared" si="37"/>
        <v>0</v>
      </c>
      <c r="I173" s="6">
        <f>H173</f>
        <v>0</v>
      </c>
      <c r="J173" s="31"/>
      <c r="K173" s="33" t="s">
        <v>868</v>
      </c>
    </row>
    <row r="174" spans="1:11" ht="12.75">
      <c r="A174" s="5" t="s">
        <v>197</v>
      </c>
      <c r="B174" s="23" t="s">
        <v>11</v>
      </c>
      <c r="C174" s="14" t="s">
        <v>12</v>
      </c>
      <c r="D174" s="15">
        <v>259.25</v>
      </c>
      <c r="E174" s="15">
        <v>0</v>
      </c>
      <c r="F174" s="34">
        <v>0</v>
      </c>
      <c r="G174" s="15"/>
      <c r="H174" s="15">
        <f t="shared" si="37"/>
        <v>0</v>
      </c>
      <c r="I174" s="6">
        <f>H174</f>
        <v>0</v>
      </c>
      <c r="J174" s="31"/>
      <c r="K174" s="33" t="s">
        <v>868</v>
      </c>
    </row>
    <row r="175" spans="1:11" ht="12.75">
      <c r="A175" s="5" t="s">
        <v>197</v>
      </c>
      <c r="B175" s="23" t="s">
        <v>13</v>
      </c>
      <c r="C175" s="14" t="s">
        <v>14</v>
      </c>
      <c r="D175" s="15">
        <v>605.38</v>
      </c>
      <c r="E175" s="15">
        <v>0</v>
      </c>
      <c r="F175" s="34">
        <v>0</v>
      </c>
      <c r="G175" s="15"/>
      <c r="H175" s="15">
        <f t="shared" si="37"/>
        <v>0</v>
      </c>
      <c r="I175" s="6">
        <f>H175</f>
        <v>0</v>
      </c>
      <c r="J175" s="31"/>
      <c r="K175" s="33" t="s">
        <v>868</v>
      </c>
    </row>
    <row r="176" spans="1:11" ht="12.75">
      <c r="A176" s="5" t="s">
        <v>197</v>
      </c>
      <c r="B176" s="23" t="s">
        <v>185</v>
      </c>
      <c r="C176" s="14" t="s">
        <v>186</v>
      </c>
      <c r="D176" s="15">
        <v>1230.5</v>
      </c>
      <c r="E176" s="15">
        <v>1000</v>
      </c>
      <c r="F176" s="34">
        <v>686</v>
      </c>
      <c r="G176" s="15">
        <v>1000</v>
      </c>
      <c r="H176" s="15">
        <f t="shared" si="37"/>
        <v>2000</v>
      </c>
      <c r="I176" s="65">
        <v>2000</v>
      </c>
      <c r="J176" s="31"/>
      <c r="K176" s="33" t="s">
        <v>200</v>
      </c>
    </row>
    <row r="177" spans="1:11" ht="12.75">
      <c r="A177" s="5" t="s">
        <v>197</v>
      </c>
      <c r="B177" s="23" t="s">
        <v>109</v>
      </c>
      <c r="C177" s="14" t="s">
        <v>110</v>
      </c>
      <c r="D177" s="15">
        <v>316.46</v>
      </c>
      <c r="E177" s="15">
        <v>200</v>
      </c>
      <c r="F177" s="34">
        <v>59.6</v>
      </c>
      <c r="G177" s="15"/>
      <c r="H177" s="15">
        <f t="shared" si="37"/>
        <v>200</v>
      </c>
      <c r="I177" s="6">
        <f>H177</f>
        <v>200</v>
      </c>
      <c r="J177" s="31"/>
      <c r="K177" s="33" t="s">
        <v>200</v>
      </c>
    </row>
    <row r="178" spans="1:11" ht="12.75">
      <c r="A178" s="5" t="s">
        <v>197</v>
      </c>
      <c r="B178" s="23" t="s">
        <v>125</v>
      </c>
      <c r="C178" s="14" t="s">
        <v>126</v>
      </c>
      <c r="D178" s="15">
        <v>30.6</v>
      </c>
      <c r="E178" s="15">
        <v>200</v>
      </c>
      <c r="F178" s="34">
        <v>86.4</v>
      </c>
      <c r="G178" s="15"/>
      <c r="H178" s="15">
        <f t="shared" si="37"/>
        <v>200</v>
      </c>
      <c r="I178" s="6">
        <f>H178</f>
        <v>200</v>
      </c>
      <c r="J178" s="31"/>
      <c r="K178" s="33" t="s">
        <v>200</v>
      </c>
    </row>
    <row r="179" spans="1:11" ht="12.75">
      <c r="A179" s="5" t="s">
        <v>197</v>
      </c>
      <c r="B179" s="23" t="s">
        <v>129</v>
      </c>
      <c r="C179" s="14" t="s">
        <v>130</v>
      </c>
      <c r="D179" s="15">
        <v>0</v>
      </c>
      <c r="E179" s="15">
        <v>100</v>
      </c>
      <c r="F179" s="34">
        <v>0</v>
      </c>
      <c r="G179" s="15"/>
      <c r="H179" s="15">
        <f t="shared" si="37"/>
        <v>100</v>
      </c>
      <c r="I179" s="6">
        <f>H179</f>
        <v>100</v>
      </c>
      <c r="J179" s="31"/>
      <c r="K179" s="33" t="s">
        <v>200</v>
      </c>
    </row>
    <row r="180" spans="1:11" ht="12.75">
      <c r="A180" s="5" t="s">
        <v>197</v>
      </c>
      <c r="B180" s="23" t="s">
        <v>133</v>
      </c>
      <c r="C180" s="14" t="s">
        <v>134</v>
      </c>
      <c r="D180" s="15">
        <v>130</v>
      </c>
      <c r="E180" s="15">
        <v>200</v>
      </c>
      <c r="F180" s="34">
        <v>130</v>
      </c>
      <c r="G180" s="15"/>
      <c r="H180" s="15">
        <f t="shared" si="37"/>
        <v>200</v>
      </c>
      <c r="I180" s="6">
        <f>H180</f>
        <v>200</v>
      </c>
      <c r="J180" s="31"/>
      <c r="K180" s="33" t="s">
        <v>200</v>
      </c>
    </row>
    <row r="181" spans="1:11" ht="12.75">
      <c r="A181" s="5"/>
      <c r="B181" s="23"/>
      <c r="C181" s="16" t="s">
        <v>843</v>
      </c>
      <c r="D181" s="17">
        <f aca="true" t="shared" si="38" ref="D181:I181">SUM(0)</f>
        <v>0</v>
      </c>
      <c r="E181" s="17">
        <f t="shared" si="38"/>
        <v>0</v>
      </c>
      <c r="F181" s="17">
        <f t="shared" si="38"/>
        <v>0</v>
      </c>
      <c r="G181" s="17">
        <f t="shared" si="38"/>
        <v>0</v>
      </c>
      <c r="H181" s="17">
        <f t="shared" si="38"/>
        <v>0</v>
      </c>
      <c r="I181" s="7">
        <f t="shared" si="38"/>
        <v>0</v>
      </c>
      <c r="J181" s="38"/>
      <c r="K181" s="33"/>
    </row>
    <row r="182" spans="1:11" ht="12.75">
      <c r="A182" s="5"/>
      <c r="B182" s="23"/>
      <c r="C182" s="16" t="s">
        <v>844</v>
      </c>
      <c r="D182" s="17">
        <f aca="true" t="shared" si="39" ref="D182:I182">SUM(D172:D180)</f>
        <v>5519.6900000000005</v>
      </c>
      <c r="E182" s="17">
        <f t="shared" si="39"/>
        <v>1700</v>
      </c>
      <c r="F182" s="17">
        <f t="shared" si="39"/>
        <v>962</v>
      </c>
      <c r="G182" s="17">
        <f t="shared" si="39"/>
        <v>1000</v>
      </c>
      <c r="H182" s="17">
        <f t="shared" si="39"/>
        <v>2700</v>
      </c>
      <c r="I182" s="7">
        <f t="shared" si="39"/>
        <v>2700</v>
      </c>
      <c r="J182" s="38"/>
      <c r="K182" s="33"/>
    </row>
    <row r="183" spans="1:11" ht="12.75">
      <c r="A183" s="5"/>
      <c r="B183" s="23"/>
      <c r="C183" s="16" t="s">
        <v>845</v>
      </c>
      <c r="D183" s="17">
        <f aca="true" t="shared" si="40" ref="D183:I183">D181-D182</f>
        <v>-5519.6900000000005</v>
      </c>
      <c r="E183" s="17">
        <f t="shared" si="40"/>
        <v>-1700</v>
      </c>
      <c r="F183" s="17">
        <f t="shared" si="40"/>
        <v>-962</v>
      </c>
      <c r="G183" s="17">
        <f t="shared" si="40"/>
        <v>-1000</v>
      </c>
      <c r="H183" s="17">
        <f t="shared" si="40"/>
        <v>-2700</v>
      </c>
      <c r="I183" s="7">
        <f t="shared" si="40"/>
        <v>-2700</v>
      </c>
      <c r="J183" s="38"/>
      <c r="K183" s="33"/>
    </row>
    <row r="184" spans="1:11" ht="12.75">
      <c r="A184" s="5" t="s">
        <v>201</v>
      </c>
      <c r="B184" s="23" t="s">
        <v>59</v>
      </c>
      <c r="C184" s="14" t="s">
        <v>60</v>
      </c>
      <c r="D184" s="15">
        <v>592.99</v>
      </c>
      <c r="E184" s="15">
        <v>0</v>
      </c>
      <c r="F184" s="15">
        <v>0</v>
      </c>
      <c r="G184" s="15"/>
      <c r="H184" s="15">
        <f aca="true" t="shared" si="41" ref="H184:H190">SUM(E184+G184)</f>
        <v>0</v>
      </c>
      <c r="I184" s="6">
        <f>H184</f>
        <v>0</v>
      </c>
      <c r="J184" s="31"/>
      <c r="K184" s="33" t="s">
        <v>202</v>
      </c>
    </row>
    <row r="185" spans="1:11" ht="12.75">
      <c r="A185" s="5" t="s">
        <v>201</v>
      </c>
      <c r="B185" s="23" t="s">
        <v>185</v>
      </c>
      <c r="C185" s="14" t="s">
        <v>203</v>
      </c>
      <c r="D185" s="15">
        <v>0</v>
      </c>
      <c r="E185" s="15">
        <v>0</v>
      </c>
      <c r="F185" s="15">
        <v>0</v>
      </c>
      <c r="G185" s="15"/>
      <c r="H185" s="15">
        <f t="shared" si="41"/>
        <v>0</v>
      </c>
      <c r="I185" s="6">
        <f aca="true" t="shared" si="42" ref="I185:I190">H185</f>
        <v>0</v>
      </c>
      <c r="J185" s="31"/>
      <c r="K185" s="33" t="s">
        <v>202</v>
      </c>
    </row>
    <row r="186" spans="1:11" ht="12.75">
      <c r="A186" s="5" t="s">
        <v>201</v>
      </c>
      <c r="B186" s="23" t="s">
        <v>204</v>
      </c>
      <c r="C186" s="14" t="s">
        <v>205</v>
      </c>
      <c r="D186" s="15">
        <v>0</v>
      </c>
      <c r="E186" s="15">
        <v>0</v>
      </c>
      <c r="F186" s="15">
        <v>0</v>
      </c>
      <c r="G186" s="15"/>
      <c r="H186" s="15">
        <f t="shared" si="41"/>
        <v>0</v>
      </c>
      <c r="I186" s="6">
        <f t="shared" si="42"/>
        <v>0</v>
      </c>
      <c r="J186" s="31"/>
      <c r="K186" s="33" t="s">
        <v>202</v>
      </c>
    </row>
    <row r="187" spans="1:11" ht="12.75">
      <c r="A187" s="5" t="s">
        <v>201</v>
      </c>
      <c r="B187" s="23" t="s">
        <v>117</v>
      </c>
      <c r="C187" s="14" t="s">
        <v>118</v>
      </c>
      <c r="D187" s="15">
        <v>0</v>
      </c>
      <c r="E187" s="15">
        <v>0</v>
      </c>
      <c r="F187" s="15">
        <v>0</v>
      </c>
      <c r="G187" s="15"/>
      <c r="H187" s="15">
        <f t="shared" si="41"/>
        <v>0</v>
      </c>
      <c r="I187" s="6">
        <f t="shared" si="42"/>
        <v>0</v>
      </c>
      <c r="J187" s="31"/>
      <c r="K187" s="33" t="s">
        <v>202</v>
      </c>
    </row>
    <row r="188" spans="1:11" ht="12.75">
      <c r="A188" s="5" t="s">
        <v>201</v>
      </c>
      <c r="B188" s="23" t="s">
        <v>125</v>
      </c>
      <c r="C188" s="14" t="s">
        <v>126</v>
      </c>
      <c r="D188" s="15">
        <v>0</v>
      </c>
      <c r="E188" s="15">
        <v>0</v>
      </c>
      <c r="F188" s="15">
        <v>0</v>
      </c>
      <c r="G188" s="15"/>
      <c r="H188" s="15">
        <f t="shared" si="41"/>
        <v>0</v>
      </c>
      <c r="I188" s="6">
        <f t="shared" si="42"/>
        <v>0</v>
      </c>
      <c r="J188" s="31"/>
      <c r="K188" s="33" t="s">
        <v>202</v>
      </c>
    </row>
    <row r="189" spans="1:11" ht="12.75">
      <c r="A189" s="5" t="s">
        <v>201</v>
      </c>
      <c r="B189" s="23" t="s">
        <v>206</v>
      </c>
      <c r="C189" s="14" t="s">
        <v>207</v>
      </c>
      <c r="D189" s="15">
        <v>592.99</v>
      </c>
      <c r="E189" s="15">
        <v>0</v>
      </c>
      <c r="F189" s="15">
        <v>0</v>
      </c>
      <c r="G189" s="15"/>
      <c r="H189" s="15">
        <f t="shared" si="41"/>
        <v>0</v>
      </c>
      <c r="I189" s="6">
        <f t="shared" si="42"/>
        <v>0</v>
      </c>
      <c r="J189" s="31"/>
      <c r="K189" s="33" t="s">
        <v>202</v>
      </c>
    </row>
    <row r="190" spans="1:11" ht="12.75">
      <c r="A190" s="5" t="s">
        <v>201</v>
      </c>
      <c r="B190" s="23" t="s">
        <v>133</v>
      </c>
      <c r="C190" s="14" t="s">
        <v>134</v>
      </c>
      <c r="D190" s="15">
        <v>0</v>
      </c>
      <c r="E190" s="15">
        <v>0</v>
      </c>
      <c r="F190" s="15">
        <v>0</v>
      </c>
      <c r="G190" s="15"/>
      <c r="H190" s="15">
        <f t="shared" si="41"/>
        <v>0</v>
      </c>
      <c r="I190" s="6">
        <f t="shared" si="42"/>
        <v>0</v>
      </c>
      <c r="J190" s="31"/>
      <c r="K190" s="33" t="s">
        <v>202</v>
      </c>
    </row>
    <row r="191" spans="1:11" ht="12.75">
      <c r="A191" s="5"/>
      <c r="B191" s="23"/>
      <c r="C191" s="16" t="s">
        <v>843</v>
      </c>
      <c r="D191" s="17">
        <f aca="true" t="shared" si="43" ref="D191:I191">SUM(D184)</f>
        <v>592.99</v>
      </c>
      <c r="E191" s="17">
        <f t="shared" si="43"/>
        <v>0</v>
      </c>
      <c r="F191" s="17">
        <f t="shared" si="43"/>
        <v>0</v>
      </c>
      <c r="G191" s="17">
        <f t="shared" si="43"/>
        <v>0</v>
      </c>
      <c r="H191" s="17">
        <f t="shared" si="43"/>
        <v>0</v>
      </c>
      <c r="I191" s="7">
        <f t="shared" si="43"/>
        <v>0</v>
      </c>
      <c r="J191" s="38"/>
      <c r="K191" s="33"/>
    </row>
    <row r="192" spans="1:11" ht="12.75">
      <c r="A192" s="5"/>
      <c r="B192" s="23"/>
      <c r="C192" s="16" t="s">
        <v>844</v>
      </c>
      <c r="D192" s="17">
        <f aca="true" t="shared" si="44" ref="D192:I192">SUM(D185:D190)</f>
        <v>592.99</v>
      </c>
      <c r="E192" s="17">
        <f t="shared" si="44"/>
        <v>0</v>
      </c>
      <c r="F192" s="17">
        <f t="shared" si="44"/>
        <v>0</v>
      </c>
      <c r="G192" s="17">
        <f t="shared" si="44"/>
        <v>0</v>
      </c>
      <c r="H192" s="17">
        <f t="shared" si="44"/>
        <v>0</v>
      </c>
      <c r="I192" s="7">
        <f t="shared" si="44"/>
        <v>0</v>
      </c>
      <c r="J192" s="38"/>
      <c r="K192" s="33"/>
    </row>
    <row r="193" spans="1:11" ht="12.75">
      <c r="A193" s="5"/>
      <c r="B193" s="23"/>
      <c r="C193" s="16" t="s">
        <v>845</v>
      </c>
      <c r="D193" s="17">
        <f aca="true" t="shared" si="45" ref="D193:I193">D191-D192</f>
        <v>0</v>
      </c>
      <c r="E193" s="17">
        <f t="shared" si="45"/>
        <v>0</v>
      </c>
      <c r="F193" s="17">
        <f t="shared" si="45"/>
        <v>0</v>
      </c>
      <c r="G193" s="17">
        <f t="shared" si="45"/>
        <v>0</v>
      </c>
      <c r="H193" s="17">
        <f t="shared" si="45"/>
        <v>0</v>
      </c>
      <c r="I193" s="7">
        <f t="shared" si="45"/>
        <v>0</v>
      </c>
      <c r="J193" s="38"/>
      <c r="K193" s="33"/>
    </row>
    <row r="194" spans="1:11" ht="12.75">
      <c r="A194" s="5" t="s">
        <v>208</v>
      </c>
      <c r="B194" s="23" t="s">
        <v>160</v>
      </c>
      <c r="C194" s="14" t="s">
        <v>209</v>
      </c>
      <c r="D194" s="15">
        <v>90696.42</v>
      </c>
      <c r="E194" s="15">
        <v>80000</v>
      </c>
      <c r="F194" s="34">
        <v>48644.82</v>
      </c>
      <c r="G194" s="15"/>
      <c r="H194" s="15">
        <f aca="true" t="shared" si="46" ref="H194:H222">SUM(E194+G194)</f>
        <v>80000</v>
      </c>
      <c r="I194" s="6">
        <f>H194</f>
        <v>80000</v>
      </c>
      <c r="J194" s="31"/>
      <c r="K194" s="33" t="s">
        <v>167</v>
      </c>
    </row>
    <row r="195" spans="1:11" ht="12.75">
      <c r="A195" s="5" t="s">
        <v>208</v>
      </c>
      <c r="B195" s="23" t="s">
        <v>210</v>
      </c>
      <c r="C195" s="14" t="s">
        <v>211</v>
      </c>
      <c r="D195" s="15">
        <v>70</v>
      </c>
      <c r="E195" s="15">
        <v>100</v>
      </c>
      <c r="F195" s="34">
        <v>20</v>
      </c>
      <c r="G195" s="15"/>
      <c r="H195" s="15">
        <f t="shared" si="46"/>
        <v>100</v>
      </c>
      <c r="I195" s="6">
        <f aca="true" t="shared" si="47" ref="I195:I221">H195</f>
        <v>100</v>
      </c>
      <c r="J195" s="31"/>
      <c r="K195" s="33" t="s">
        <v>42</v>
      </c>
    </row>
    <row r="196" spans="1:11" ht="12.75">
      <c r="A196" s="5" t="s">
        <v>208</v>
      </c>
      <c r="B196" s="23" t="s">
        <v>212</v>
      </c>
      <c r="C196" s="14" t="s">
        <v>213</v>
      </c>
      <c r="D196" s="15">
        <v>17291.04</v>
      </c>
      <c r="E196" s="15">
        <v>16000</v>
      </c>
      <c r="F196" s="34">
        <v>7079.38</v>
      </c>
      <c r="G196" s="15"/>
      <c r="H196" s="15">
        <f t="shared" si="46"/>
        <v>16000</v>
      </c>
      <c r="I196" s="65">
        <v>12000</v>
      </c>
      <c r="J196" s="31"/>
      <c r="K196" s="33" t="s">
        <v>214</v>
      </c>
    </row>
    <row r="197" spans="1:11" ht="12.75">
      <c r="A197" s="5" t="s">
        <v>208</v>
      </c>
      <c r="B197" s="23" t="s">
        <v>215</v>
      </c>
      <c r="C197" s="14" t="s">
        <v>216</v>
      </c>
      <c r="D197" s="15">
        <v>907.19</v>
      </c>
      <c r="E197" s="15">
        <v>500</v>
      </c>
      <c r="F197" s="34">
        <v>0</v>
      </c>
      <c r="G197" s="15"/>
      <c r="H197" s="15">
        <f t="shared" si="46"/>
        <v>500</v>
      </c>
      <c r="I197" s="6">
        <f t="shared" si="47"/>
        <v>500</v>
      </c>
      <c r="J197" s="31"/>
      <c r="K197" s="33" t="s">
        <v>167</v>
      </c>
    </row>
    <row r="198" spans="1:11" ht="12.75">
      <c r="A198" s="5" t="s">
        <v>208</v>
      </c>
      <c r="B198" s="23" t="s">
        <v>45</v>
      </c>
      <c r="C198" s="14" t="s">
        <v>217</v>
      </c>
      <c r="D198" s="15">
        <v>5565</v>
      </c>
      <c r="E198" s="15">
        <v>3600</v>
      </c>
      <c r="F198" s="34">
        <v>1079</v>
      </c>
      <c r="G198" s="15"/>
      <c r="H198" s="15">
        <f t="shared" si="46"/>
        <v>3600</v>
      </c>
      <c r="I198" s="65">
        <v>5500</v>
      </c>
      <c r="J198" s="31"/>
      <c r="K198" s="33" t="s">
        <v>214</v>
      </c>
    </row>
    <row r="199" spans="1:11" ht="12.75">
      <c r="A199" s="5" t="s">
        <v>208</v>
      </c>
      <c r="B199" s="23" t="s">
        <v>218</v>
      </c>
      <c r="C199" s="14" t="s">
        <v>219</v>
      </c>
      <c r="D199" s="15">
        <v>0</v>
      </c>
      <c r="E199" s="15">
        <v>0</v>
      </c>
      <c r="F199" s="34">
        <v>0</v>
      </c>
      <c r="G199" s="15"/>
      <c r="H199" s="15">
        <f t="shared" si="46"/>
        <v>0</v>
      </c>
      <c r="I199" s="6">
        <f t="shared" si="47"/>
        <v>0</v>
      </c>
      <c r="J199" s="31"/>
      <c r="K199" s="33" t="s">
        <v>167</v>
      </c>
    </row>
    <row r="200" spans="1:11" ht="12.75">
      <c r="A200" s="5" t="s">
        <v>208</v>
      </c>
      <c r="B200" s="23" t="s">
        <v>157</v>
      </c>
      <c r="C200" s="14" t="s">
        <v>158</v>
      </c>
      <c r="D200" s="15">
        <v>0</v>
      </c>
      <c r="E200" s="15">
        <v>0</v>
      </c>
      <c r="F200" s="34">
        <v>0</v>
      </c>
      <c r="G200" s="15"/>
      <c r="H200" s="15">
        <f t="shared" si="46"/>
        <v>0</v>
      </c>
      <c r="I200" s="6">
        <f t="shared" si="47"/>
        <v>0</v>
      </c>
      <c r="J200" s="31"/>
      <c r="K200" s="33" t="s">
        <v>167</v>
      </c>
    </row>
    <row r="201" spans="1:11" ht="12.75">
      <c r="A201" s="5" t="s">
        <v>208</v>
      </c>
      <c r="B201" s="23" t="s">
        <v>220</v>
      </c>
      <c r="C201" s="14" t="s">
        <v>221</v>
      </c>
      <c r="D201" s="15">
        <v>1878.75</v>
      </c>
      <c r="E201" s="15">
        <v>2000</v>
      </c>
      <c r="F201" s="34">
        <v>1418.25</v>
      </c>
      <c r="G201" s="15"/>
      <c r="H201" s="15">
        <f t="shared" si="46"/>
        <v>2000</v>
      </c>
      <c r="I201" s="64">
        <f t="shared" si="47"/>
        <v>2000</v>
      </c>
      <c r="J201" s="31"/>
      <c r="K201" s="33" t="s">
        <v>214</v>
      </c>
    </row>
    <row r="202" spans="1:11" ht="12.75">
      <c r="A202" s="5" t="s">
        <v>208</v>
      </c>
      <c r="B202" s="23" t="s">
        <v>222</v>
      </c>
      <c r="C202" s="14" t="s">
        <v>223</v>
      </c>
      <c r="D202" s="15">
        <v>195058.41</v>
      </c>
      <c r="E202" s="15">
        <v>180000</v>
      </c>
      <c r="F202" s="34">
        <v>105981.92</v>
      </c>
      <c r="G202" s="15"/>
      <c r="H202" s="15">
        <f t="shared" si="46"/>
        <v>180000</v>
      </c>
      <c r="I202" s="64">
        <f t="shared" si="47"/>
        <v>180000</v>
      </c>
      <c r="J202" s="31"/>
      <c r="K202" s="33" t="s">
        <v>214</v>
      </c>
    </row>
    <row r="203" spans="1:11" ht="12.75">
      <c r="A203" s="5" t="s">
        <v>208</v>
      </c>
      <c r="B203" s="23" t="s">
        <v>5</v>
      </c>
      <c r="C203" s="14" t="s">
        <v>6</v>
      </c>
      <c r="D203" s="15">
        <v>41234.8</v>
      </c>
      <c r="E203" s="15">
        <v>41800</v>
      </c>
      <c r="F203" s="34">
        <v>23825.76</v>
      </c>
      <c r="G203" s="15">
        <v>-1800</v>
      </c>
      <c r="H203" s="15">
        <f t="shared" si="46"/>
        <v>40000</v>
      </c>
      <c r="I203" s="64">
        <v>42800</v>
      </c>
      <c r="J203" s="31"/>
      <c r="K203" s="33" t="s">
        <v>868</v>
      </c>
    </row>
    <row r="204" spans="1:11" ht="12.75">
      <c r="A204" s="5" t="s">
        <v>208</v>
      </c>
      <c r="B204" s="23" t="s">
        <v>7</v>
      </c>
      <c r="C204" s="14" t="s">
        <v>8</v>
      </c>
      <c r="D204" s="15">
        <v>149178.16</v>
      </c>
      <c r="E204" s="15">
        <v>201700</v>
      </c>
      <c r="F204" s="34">
        <v>87618.12</v>
      </c>
      <c r="G204" s="15"/>
      <c r="H204" s="15">
        <f t="shared" si="46"/>
        <v>201700</v>
      </c>
      <c r="I204" s="64">
        <v>207700</v>
      </c>
      <c r="J204" s="31"/>
      <c r="K204" s="33" t="s">
        <v>868</v>
      </c>
    </row>
    <row r="205" spans="1:11" ht="12.75">
      <c r="A205" s="5" t="s">
        <v>208</v>
      </c>
      <c r="B205" s="23" t="s">
        <v>9</v>
      </c>
      <c r="C205" s="14" t="s">
        <v>10</v>
      </c>
      <c r="D205" s="15">
        <v>21445.3</v>
      </c>
      <c r="E205" s="15">
        <v>22000</v>
      </c>
      <c r="F205" s="34">
        <v>0</v>
      </c>
      <c r="G205" s="15">
        <v>-1500</v>
      </c>
      <c r="H205" s="15">
        <f t="shared" si="46"/>
        <v>20500</v>
      </c>
      <c r="I205" s="64">
        <v>23100</v>
      </c>
      <c r="J205" s="31"/>
      <c r="K205" s="33" t="s">
        <v>868</v>
      </c>
    </row>
    <row r="206" spans="1:11" ht="12.75">
      <c r="A206" s="5" t="s">
        <v>208</v>
      </c>
      <c r="B206" s="23" t="s">
        <v>11</v>
      </c>
      <c r="C206" s="14" t="s">
        <v>12</v>
      </c>
      <c r="D206" s="15">
        <v>13217.9</v>
      </c>
      <c r="E206" s="15">
        <v>17600</v>
      </c>
      <c r="F206" s="34">
        <v>8533.03</v>
      </c>
      <c r="G206" s="15"/>
      <c r="H206" s="15">
        <f t="shared" si="46"/>
        <v>17600</v>
      </c>
      <c r="I206" s="64">
        <v>18100</v>
      </c>
      <c r="J206" s="31"/>
      <c r="K206" s="33" t="s">
        <v>868</v>
      </c>
    </row>
    <row r="207" spans="1:11" ht="12.75">
      <c r="A207" s="5" t="s">
        <v>208</v>
      </c>
      <c r="B207" s="23" t="s">
        <v>13</v>
      </c>
      <c r="C207" s="14" t="s">
        <v>14</v>
      </c>
      <c r="D207" s="15">
        <v>30393.2</v>
      </c>
      <c r="E207" s="15">
        <v>40400</v>
      </c>
      <c r="F207" s="34">
        <v>17610.5</v>
      </c>
      <c r="G207" s="15"/>
      <c r="H207" s="15">
        <f t="shared" si="46"/>
        <v>40400</v>
      </c>
      <c r="I207" s="64">
        <v>41300</v>
      </c>
      <c r="J207" s="31"/>
      <c r="K207" s="33" t="s">
        <v>868</v>
      </c>
    </row>
    <row r="208" spans="1:11" ht="12.75">
      <c r="A208" s="5" t="s">
        <v>208</v>
      </c>
      <c r="B208" s="23" t="s">
        <v>73</v>
      </c>
      <c r="C208" s="14" t="s">
        <v>74</v>
      </c>
      <c r="D208" s="15">
        <v>0</v>
      </c>
      <c r="E208" s="15">
        <v>300</v>
      </c>
      <c r="F208" s="34">
        <v>0</v>
      </c>
      <c r="G208" s="15"/>
      <c r="H208" s="15">
        <f t="shared" si="46"/>
        <v>300</v>
      </c>
      <c r="I208" s="6">
        <f t="shared" si="47"/>
        <v>300</v>
      </c>
      <c r="J208" s="31"/>
      <c r="K208" s="33" t="s">
        <v>214</v>
      </c>
    </row>
    <row r="209" spans="1:11" ht="12.75">
      <c r="A209" s="5" t="s">
        <v>208</v>
      </c>
      <c r="B209" s="23" t="s">
        <v>224</v>
      </c>
      <c r="C209" s="14" t="s">
        <v>225</v>
      </c>
      <c r="D209" s="15">
        <v>0</v>
      </c>
      <c r="E209" s="15">
        <v>100</v>
      </c>
      <c r="F209" s="34">
        <v>0</v>
      </c>
      <c r="G209" s="15"/>
      <c r="H209" s="15">
        <f t="shared" si="46"/>
        <v>100</v>
      </c>
      <c r="I209" s="6">
        <f t="shared" si="47"/>
        <v>100</v>
      </c>
      <c r="J209" s="31"/>
      <c r="K209" s="33" t="s">
        <v>167</v>
      </c>
    </row>
    <row r="210" spans="1:11" ht="12.75">
      <c r="A210" s="5" t="s">
        <v>208</v>
      </c>
      <c r="B210" s="23" t="s">
        <v>226</v>
      </c>
      <c r="C210" s="14" t="s">
        <v>227</v>
      </c>
      <c r="D210" s="15">
        <v>2220.75</v>
      </c>
      <c r="E210" s="15">
        <v>3000</v>
      </c>
      <c r="F210" s="34">
        <v>112.79</v>
      </c>
      <c r="G210" s="15"/>
      <c r="H210" s="15">
        <f t="shared" si="46"/>
        <v>3000</v>
      </c>
      <c r="I210" s="6">
        <f t="shared" si="47"/>
        <v>3000</v>
      </c>
      <c r="J210" s="31"/>
      <c r="K210" s="33" t="s">
        <v>214</v>
      </c>
    </row>
    <row r="211" spans="1:11" ht="12.75">
      <c r="A211" s="5" t="s">
        <v>208</v>
      </c>
      <c r="B211" s="23" t="s">
        <v>228</v>
      </c>
      <c r="C211" s="14" t="s">
        <v>229</v>
      </c>
      <c r="D211" s="15">
        <v>1825.31</v>
      </c>
      <c r="E211" s="15">
        <v>3700</v>
      </c>
      <c r="F211" s="34">
        <v>3650.62</v>
      </c>
      <c r="G211" s="15">
        <v>1800</v>
      </c>
      <c r="H211" s="15">
        <f t="shared" si="46"/>
        <v>5500</v>
      </c>
      <c r="I211" s="6">
        <f t="shared" si="47"/>
        <v>5500</v>
      </c>
      <c r="J211" s="31"/>
      <c r="K211" s="33" t="s">
        <v>167</v>
      </c>
    </row>
    <row r="212" spans="1:11" ht="12.75">
      <c r="A212" s="5" t="s">
        <v>208</v>
      </c>
      <c r="B212" s="23" t="s">
        <v>230</v>
      </c>
      <c r="C212" s="14" t="s">
        <v>231</v>
      </c>
      <c r="D212" s="15">
        <v>348.08</v>
      </c>
      <c r="E212" s="15">
        <v>1000</v>
      </c>
      <c r="F212" s="34">
        <v>0</v>
      </c>
      <c r="G212" s="15"/>
      <c r="H212" s="15">
        <f t="shared" si="46"/>
        <v>1000</v>
      </c>
      <c r="I212" s="6">
        <f t="shared" si="47"/>
        <v>1000</v>
      </c>
      <c r="J212" s="31"/>
      <c r="K212" s="33" t="s">
        <v>167</v>
      </c>
    </row>
    <row r="213" spans="1:11" ht="12.75">
      <c r="A213" s="5" t="s">
        <v>208</v>
      </c>
      <c r="B213" s="23" t="s">
        <v>232</v>
      </c>
      <c r="C213" s="14" t="s">
        <v>233</v>
      </c>
      <c r="D213" s="15">
        <v>0</v>
      </c>
      <c r="E213" s="15">
        <v>200</v>
      </c>
      <c r="F213" s="34">
        <v>0</v>
      </c>
      <c r="G213" s="15"/>
      <c r="H213" s="15">
        <f t="shared" si="46"/>
        <v>200</v>
      </c>
      <c r="I213" s="6">
        <f t="shared" si="47"/>
        <v>200</v>
      </c>
      <c r="J213" s="31"/>
      <c r="K213" s="33" t="s">
        <v>167</v>
      </c>
    </row>
    <row r="214" spans="1:11" ht="12.75">
      <c r="A214" s="5" t="s">
        <v>208</v>
      </c>
      <c r="B214" s="23" t="s">
        <v>103</v>
      </c>
      <c r="C214" s="14" t="s">
        <v>104</v>
      </c>
      <c r="D214" s="15">
        <v>3620.6</v>
      </c>
      <c r="E214" s="15">
        <v>5200</v>
      </c>
      <c r="F214" s="34">
        <v>3203.44</v>
      </c>
      <c r="G214" s="15"/>
      <c r="H214" s="15">
        <f t="shared" si="46"/>
        <v>5200</v>
      </c>
      <c r="I214" s="6">
        <f t="shared" si="47"/>
        <v>5200</v>
      </c>
      <c r="J214" s="31"/>
      <c r="K214" s="33" t="s">
        <v>167</v>
      </c>
    </row>
    <row r="215" spans="1:11" ht="12.75">
      <c r="A215" s="5" t="s">
        <v>208</v>
      </c>
      <c r="B215" s="23" t="s">
        <v>234</v>
      </c>
      <c r="C215" s="14" t="s">
        <v>235</v>
      </c>
      <c r="D215" s="15">
        <v>92</v>
      </c>
      <c r="E215" s="15">
        <v>100</v>
      </c>
      <c r="F215" s="34">
        <v>92</v>
      </c>
      <c r="G215" s="15"/>
      <c r="H215" s="15">
        <f t="shared" si="46"/>
        <v>100</v>
      </c>
      <c r="I215" s="6">
        <f t="shared" si="47"/>
        <v>100</v>
      </c>
      <c r="J215" s="31"/>
      <c r="K215" s="33" t="s">
        <v>42</v>
      </c>
    </row>
    <row r="216" spans="1:11" ht="12.75">
      <c r="A216" s="5" t="s">
        <v>208</v>
      </c>
      <c r="B216" s="23" t="s">
        <v>236</v>
      </c>
      <c r="C216" s="14" t="s">
        <v>237</v>
      </c>
      <c r="D216" s="15">
        <v>59640.26</v>
      </c>
      <c r="E216" s="15">
        <v>69800</v>
      </c>
      <c r="F216" s="34">
        <v>39499.99</v>
      </c>
      <c r="G216" s="15"/>
      <c r="H216" s="15">
        <f t="shared" si="46"/>
        <v>69800</v>
      </c>
      <c r="I216" s="6">
        <f t="shared" si="47"/>
        <v>69800</v>
      </c>
      <c r="J216" s="31"/>
      <c r="K216" s="33" t="s">
        <v>167</v>
      </c>
    </row>
    <row r="217" spans="1:11" ht="12.75">
      <c r="A217" s="5" t="s">
        <v>208</v>
      </c>
      <c r="B217" s="23" t="s">
        <v>238</v>
      </c>
      <c r="C217" s="14" t="s">
        <v>239</v>
      </c>
      <c r="D217" s="15">
        <v>26676.47</v>
      </c>
      <c r="E217" s="15">
        <v>7500</v>
      </c>
      <c r="F217" s="34">
        <v>1336.28</v>
      </c>
      <c r="G217" s="15"/>
      <c r="H217" s="15">
        <f t="shared" si="46"/>
        <v>7500</v>
      </c>
      <c r="I217" s="6">
        <f t="shared" si="47"/>
        <v>7500</v>
      </c>
      <c r="J217" s="31"/>
      <c r="K217" s="33" t="s">
        <v>214</v>
      </c>
    </row>
    <row r="218" spans="1:11" ht="12.75">
      <c r="A218" s="5" t="s">
        <v>208</v>
      </c>
      <c r="B218" s="23" t="s">
        <v>119</v>
      </c>
      <c r="C218" s="14" t="s">
        <v>240</v>
      </c>
      <c r="D218" s="15">
        <v>0</v>
      </c>
      <c r="E218" s="15">
        <v>17500</v>
      </c>
      <c r="F218" s="34">
        <v>7440.8</v>
      </c>
      <c r="G218" s="15"/>
      <c r="H218" s="15">
        <f t="shared" si="46"/>
        <v>17500</v>
      </c>
      <c r="I218" s="65">
        <v>15000</v>
      </c>
      <c r="J218" s="31"/>
      <c r="K218" s="33" t="s">
        <v>214</v>
      </c>
    </row>
    <row r="219" spans="1:11" ht="12.75">
      <c r="A219" s="5" t="s">
        <v>208</v>
      </c>
      <c r="B219" s="23" t="s">
        <v>129</v>
      </c>
      <c r="C219" s="14" t="s">
        <v>130</v>
      </c>
      <c r="D219" s="15">
        <v>431.94</v>
      </c>
      <c r="E219" s="15">
        <v>1000</v>
      </c>
      <c r="F219" s="34">
        <v>1374.27</v>
      </c>
      <c r="G219" s="15">
        <v>900</v>
      </c>
      <c r="H219" s="15">
        <f t="shared" si="46"/>
        <v>1900</v>
      </c>
      <c r="I219" s="6">
        <f t="shared" si="47"/>
        <v>1900</v>
      </c>
      <c r="J219" s="31"/>
      <c r="K219" s="33" t="s">
        <v>167</v>
      </c>
    </row>
    <row r="220" spans="1:11" ht="12.75">
      <c r="A220" s="5" t="s">
        <v>208</v>
      </c>
      <c r="B220" s="23" t="s">
        <v>135</v>
      </c>
      <c r="C220" s="14" t="s">
        <v>136</v>
      </c>
      <c r="D220" s="15">
        <v>1410.15</v>
      </c>
      <c r="E220" s="15">
        <v>100</v>
      </c>
      <c r="F220" s="34">
        <v>907.26</v>
      </c>
      <c r="G220" s="15"/>
      <c r="H220" s="15">
        <f t="shared" si="46"/>
        <v>100</v>
      </c>
      <c r="I220" s="6">
        <f t="shared" si="47"/>
        <v>100</v>
      </c>
      <c r="J220" s="31"/>
      <c r="K220" s="33" t="s">
        <v>42</v>
      </c>
    </row>
    <row r="221" spans="1:11" ht="12.75">
      <c r="A221" s="5" t="s">
        <v>208</v>
      </c>
      <c r="B221" s="23" t="s">
        <v>241</v>
      </c>
      <c r="C221" s="14" t="s">
        <v>242</v>
      </c>
      <c r="D221" s="15">
        <v>8818.23</v>
      </c>
      <c r="E221" s="15">
        <v>11000</v>
      </c>
      <c r="F221" s="34">
        <v>6558.3</v>
      </c>
      <c r="G221" s="15"/>
      <c r="H221" s="15">
        <f t="shared" si="46"/>
        <v>11000</v>
      </c>
      <c r="I221" s="64">
        <f t="shared" si="47"/>
        <v>11000</v>
      </c>
      <c r="J221" s="31"/>
      <c r="K221" s="33" t="s">
        <v>167</v>
      </c>
    </row>
    <row r="222" spans="1:11" ht="12.75">
      <c r="A222" s="5" t="s">
        <v>208</v>
      </c>
      <c r="B222" s="23" t="s">
        <v>243</v>
      </c>
      <c r="C222" s="14" t="s">
        <v>244</v>
      </c>
      <c r="D222" s="15">
        <v>11804.66</v>
      </c>
      <c r="E222" s="15">
        <v>20000</v>
      </c>
      <c r="F222" s="34">
        <v>9358.4</v>
      </c>
      <c r="G222" s="15">
        <v>20000</v>
      </c>
      <c r="H222" s="15">
        <f t="shared" si="46"/>
        <v>40000</v>
      </c>
      <c r="I222" s="64">
        <v>40000</v>
      </c>
      <c r="J222" s="31"/>
      <c r="K222" s="33" t="s">
        <v>167</v>
      </c>
    </row>
    <row r="223" spans="1:11" ht="12.75">
      <c r="A223" s="5"/>
      <c r="B223" s="23"/>
      <c r="C223" s="16" t="s">
        <v>843</v>
      </c>
      <c r="D223" s="17">
        <f aca="true" t="shared" si="48" ref="D223:I223">SUM(D194:D202)</f>
        <v>311466.81</v>
      </c>
      <c r="E223" s="17">
        <f t="shared" si="48"/>
        <v>282200</v>
      </c>
      <c r="F223" s="17">
        <f t="shared" si="48"/>
        <v>164223.37</v>
      </c>
      <c r="G223" s="17">
        <f t="shared" si="48"/>
        <v>0</v>
      </c>
      <c r="H223" s="17">
        <f t="shared" si="48"/>
        <v>282200</v>
      </c>
      <c r="I223" s="69">
        <f t="shared" si="48"/>
        <v>280100</v>
      </c>
      <c r="J223" s="38"/>
      <c r="K223" s="33"/>
    </row>
    <row r="224" spans="1:11" ht="12.75">
      <c r="A224" s="5"/>
      <c r="B224" s="23"/>
      <c r="C224" s="16" t="s">
        <v>844</v>
      </c>
      <c r="D224" s="17">
        <f aca="true" t="shared" si="49" ref="D224:I224">SUM(D203:D222)</f>
        <v>372357.80999999994</v>
      </c>
      <c r="E224" s="17">
        <f t="shared" si="49"/>
        <v>464000</v>
      </c>
      <c r="F224" s="17">
        <f t="shared" si="49"/>
        <v>211121.55999999994</v>
      </c>
      <c r="G224" s="17">
        <f t="shared" si="49"/>
        <v>19400</v>
      </c>
      <c r="H224" s="17">
        <f t="shared" si="49"/>
        <v>483400</v>
      </c>
      <c r="I224" s="69">
        <f t="shared" si="49"/>
        <v>493700</v>
      </c>
      <c r="J224" s="38"/>
      <c r="K224" s="33"/>
    </row>
    <row r="225" spans="1:11" ht="12.75">
      <c r="A225" s="5"/>
      <c r="B225" s="23"/>
      <c r="C225" s="16" t="s">
        <v>845</v>
      </c>
      <c r="D225" s="17">
        <f aca="true" t="shared" si="50" ref="D225:I225">D223-D224</f>
        <v>-60890.99999999994</v>
      </c>
      <c r="E225" s="17">
        <f t="shared" si="50"/>
        <v>-181800</v>
      </c>
      <c r="F225" s="17">
        <f t="shared" si="50"/>
        <v>-46898.189999999944</v>
      </c>
      <c r="G225" s="17">
        <f t="shared" si="50"/>
        <v>-19400</v>
      </c>
      <c r="H225" s="17">
        <f t="shared" si="50"/>
        <v>-201200</v>
      </c>
      <c r="I225" s="69">
        <f t="shared" si="50"/>
        <v>-213600</v>
      </c>
      <c r="J225" s="38"/>
      <c r="K225" s="33"/>
    </row>
    <row r="226" spans="1:11" ht="12" customHeight="1">
      <c r="A226" s="5" t="s">
        <v>245</v>
      </c>
      <c r="B226" s="23" t="s">
        <v>45</v>
      </c>
      <c r="C226" s="14" t="s">
        <v>46</v>
      </c>
      <c r="D226" s="15">
        <v>0</v>
      </c>
      <c r="E226" s="15">
        <v>0</v>
      </c>
      <c r="F226" s="34">
        <v>0</v>
      </c>
      <c r="G226" s="15"/>
      <c r="H226" s="15">
        <f aca="true" t="shared" si="51" ref="H226:H255">SUM(E226+G226)</f>
        <v>0</v>
      </c>
      <c r="I226" s="64">
        <f>H226</f>
        <v>0</v>
      </c>
      <c r="J226" s="31"/>
      <c r="K226" s="33" t="s">
        <v>246</v>
      </c>
    </row>
    <row r="227" spans="1:11" ht="12.75">
      <c r="A227" s="5" t="s">
        <v>245</v>
      </c>
      <c r="B227" s="23" t="s">
        <v>247</v>
      </c>
      <c r="C227" s="14" t="s">
        <v>248</v>
      </c>
      <c r="D227" s="15">
        <v>1894.9</v>
      </c>
      <c r="E227" s="15">
        <v>5000</v>
      </c>
      <c r="F227" s="34">
        <v>103.5</v>
      </c>
      <c r="G227" s="15"/>
      <c r="H227" s="15">
        <f t="shared" si="51"/>
        <v>5000</v>
      </c>
      <c r="I227" s="64">
        <f aca="true" t="shared" si="52" ref="I227:I233">H227</f>
        <v>5000</v>
      </c>
      <c r="J227" s="31"/>
      <c r="K227" s="33" t="s">
        <v>246</v>
      </c>
    </row>
    <row r="228" spans="1:11" ht="12.75">
      <c r="A228" s="5" t="s">
        <v>245</v>
      </c>
      <c r="B228" s="23" t="s">
        <v>59</v>
      </c>
      <c r="C228" s="14" t="s">
        <v>60</v>
      </c>
      <c r="D228" s="15">
        <v>0</v>
      </c>
      <c r="E228" s="15">
        <v>0</v>
      </c>
      <c r="F228" s="34">
        <v>0</v>
      </c>
      <c r="G228" s="15"/>
      <c r="H228" s="15">
        <f t="shared" si="51"/>
        <v>0</v>
      </c>
      <c r="I228" s="64">
        <f t="shared" si="52"/>
        <v>0</v>
      </c>
      <c r="J228" s="31"/>
      <c r="K228" s="33" t="s">
        <v>246</v>
      </c>
    </row>
    <row r="229" spans="1:11" ht="12.75">
      <c r="A229" s="5" t="s">
        <v>245</v>
      </c>
      <c r="B229" s="23" t="s">
        <v>5</v>
      </c>
      <c r="C229" s="14" t="s">
        <v>6</v>
      </c>
      <c r="D229" s="15">
        <v>0</v>
      </c>
      <c r="E229" s="15">
        <v>0</v>
      </c>
      <c r="F229" s="34">
        <v>0</v>
      </c>
      <c r="G229" s="15"/>
      <c r="H229" s="15">
        <f t="shared" si="51"/>
        <v>0</v>
      </c>
      <c r="I229" s="64">
        <f t="shared" si="52"/>
        <v>0</v>
      </c>
      <c r="J229" s="31"/>
      <c r="K229" s="33" t="s">
        <v>868</v>
      </c>
    </row>
    <row r="230" spans="1:11" ht="12.75">
      <c r="A230" s="5" t="s">
        <v>245</v>
      </c>
      <c r="B230" s="23" t="s">
        <v>249</v>
      </c>
      <c r="C230" s="14" t="s">
        <v>250</v>
      </c>
      <c r="D230" s="15">
        <v>390</v>
      </c>
      <c r="E230" s="15">
        <v>500</v>
      </c>
      <c r="F230" s="34">
        <v>130</v>
      </c>
      <c r="G230" s="15"/>
      <c r="H230" s="15">
        <f t="shared" si="51"/>
        <v>500</v>
      </c>
      <c r="I230" s="64">
        <f t="shared" si="52"/>
        <v>500</v>
      </c>
      <c r="J230" s="31"/>
      <c r="K230" s="33" t="s">
        <v>246</v>
      </c>
    </row>
    <row r="231" spans="1:11" ht="12.75">
      <c r="A231" s="5" t="s">
        <v>245</v>
      </c>
      <c r="B231" s="23" t="s">
        <v>7</v>
      </c>
      <c r="C231" s="14" t="s">
        <v>8</v>
      </c>
      <c r="D231" s="15">
        <v>29116.18</v>
      </c>
      <c r="E231" s="15">
        <v>29900</v>
      </c>
      <c r="F231" s="34">
        <v>13944.73</v>
      </c>
      <c r="G231" s="15"/>
      <c r="H231" s="15">
        <f t="shared" si="51"/>
        <v>29900</v>
      </c>
      <c r="I231" s="64">
        <v>31900</v>
      </c>
      <c r="J231" s="31"/>
      <c r="K231" s="33" t="s">
        <v>868</v>
      </c>
    </row>
    <row r="232" spans="1:11" ht="12.75">
      <c r="A232" s="5" t="s">
        <v>245</v>
      </c>
      <c r="B232" s="23" t="s">
        <v>61</v>
      </c>
      <c r="C232" s="14" t="s">
        <v>62</v>
      </c>
      <c r="D232" s="15">
        <v>3129.12</v>
      </c>
      <c r="E232" s="15">
        <v>3200</v>
      </c>
      <c r="F232" s="34">
        <v>3129.12</v>
      </c>
      <c r="G232" s="15"/>
      <c r="H232" s="15">
        <f t="shared" si="51"/>
        <v>3200</v>
      </c>
      <c r="I232" s="64">
        <f t="shared" si="52"/>
        <v>3200</v>
      </c>
      <c r="J232" s="31"/>
      <c r="K232" s="33" t="s">
        <v>868</v>
      </c>
    </row>
    <row r="233" spans="1:11" ht="12.75">
      <c r="A233" s="5" t="s">
        <v>245</v>
      </c>
      <c r="B233" s="23" t="s">
        <v>9</v>
      </c>
      <c r="C233" s="14" t="s">
        <v>10</v>
      </c>
      <c r="D233" s="15">
        <v>0</v>
      </c>
      <c r="E233" s="15">
        <v>0</v>
      </c>
      <c r="F233" s="34">
        <v>0</v>
      </c>
      <c r="G233" s="15"/>
      <c r="H233" s="15">
        <f t="shared" si="51"/>
        <v>0</v>
      </c>
      <c r="I233" s="64">
        <f t="shared" si="52"/>
        <v>0</v>
      </c>
      <c r="J233" s="31"/>
      <c r="K233" s="33" t="s">
        <v>868</v>
      </c>
    </row>
    <row r="234" spans="1:11" ht="12.75">
      <c r="A234" s="5" t="s">
        <v>245</v>
      </c>
      <c r="B234" s="23" t="s">
        <v>11</v>
      </c>
      <c r="C234" s="14" t="s">
        <v>12</v>
      </c>
      <c r="D234" s="15">
        <v>2558.73</v>
      </c>
      <c r="E234" s="15">
        <v>2700</v>
      </c>
      <c r="F234" s="34">
        <v>1215.07</v>
      </c>
      <c r="G234" s="15"/>
      <c r="H234" s="15">
        <f t="shared" si="51"/>
        <v>2700</v>
      </c>
      <c r="I234" s="64">
        <v>2800</v>
      </c>
      <c r="J234" s="31"/>
      <c r="K234" s="33" t="s">
        <v>868</v>
      </c>
    </row>
    <row r="235" spans="1:11" ht="12.75">
      <c r="A235" s="5" t="s">
        <v>245</v>
      </c>
      <c r="B235" s="23" t="s">
        <v>13</v>
      </c>
      <c r="C235" s="14" t="s">
        <v>14</v>
      </c>
      <c r="D235" s="15">
        <v>6012.51</v>
      </c>
      <c r="E235" s="15">
        <v>6000</v>
      </c>
      <c r="F235" s="34">
        <v>2859.5</v>
      </c>
      <c r="G235" s="15"/>
      <c r="H235" s="15">
        <f t="shared" si="51"/>
        <v>6000</v>
      </c>
      <c r="I235" s="64">
        <v>6400</v>
      </c>
      <c r="J235" s="31"/>
      <c r="K235" s="33" t="s">
        <v>868</v>
      </c>
    </row>
    <row r="236" spans="1:11" ht="12.75">
      <c r="A236" s="5" t="s">
        <v>245</v>
      </c>
      <c r="B236" s="23" t="s">
        <v>251</v>
      </c>
      <c r="C236" s="14" t="s">
        <v>252</v>
      </c>
      <c r="D236" s="15">
        <v>45000</v>
      </c>
      <c r="E236" s="15">
        <v>20000</v>
      </c>
      <c r="F236" s="34">
        <v>16810.87</v>
      </c>
      <c r="G236" s="15"/>
      <c r="H236" s="15">
        <f t="shared" si="51"/>
        <v>20000</v>
      </c>
      <c r="I236" s="64">
        <v>30000</v>
      </c>
      <c r="J236" s="44"/>
      <c r="K236" s="33" t="s">
        <v>870</v>
      </c>
    </row>
    <row r="237" spans="1:11" ht="12.75">
      <c r="A237" s="5" t="s">
        <v>245</v>
      </c>
      <c r="B237" s="23" t="s">
        <v>253</v>
      </c>
      <c r="C237" s="14" t="s">
        <v>254</v>
      </c>
      <c r="D237" s="15">
        <v>0</v>
      </c>
      <c r="E237" s="15">
        <v>0</v>
      </c>
      <c r="F237" s="34">
        <v>0</v>
      </c>
      <c r="G237" s="15"/>
      <c r="H237" s="15">
        <f t="shared" si="51"/>
        <v>0</v>
      </c>
      <c r="I237" s="64">
        <f>H237</f>
        <v>0</v>
      </c>
      <c r="J237" s="31"/>
      <c r="K237" s="33" t="s">
        <v>35</v>
      </c>
    </row>
    <row r="238" spans="1:11" ht="12.75">
      <c r="A238" s="5" t="s">
        <v>245</v>
      </c>
      <c r="B238" s="23" t="s">
        <v>255</v>
      </c>
      <c r="C238" s="14" t="s">
        <v>256</v>
      </c>
      <c r="D238" s="15">
        <v>662.79</v>
      </c>
      <c r="E238" s="15">
        <v>1000</v>
      </c>
      <c r="F238" s="34">
        <v>485.47</v>
      </c>
      <c r="G238" s="15"/>
      <c r="H238" s="15">
        <f t="shared" si="51"/>
        <v>1000</v>
      </c>
      <c r="I238" s="64">
        <f aca="true" t="shared" si="53" ref="I238:I255">H238</f>
        <v>1000</v>
      </c>
      <c r="J238" s="31"/>
      <c r="K238" s="33" t="s">
        <v>246</v>
      </c>
    </row>
    <row r="239" spans="1:11" ht="12.75">
      <c r="A239" s="5" t="s">
        <v>245</v>
      </c>
      <c r="B239" s="23" t="s">
        <v>257</v>
      </c>
      <c r="C239" s="14" t="s">
        <v>258</v>
      </c>
      <c r="D239" s="15">
        <v>22657.28</v>
      </c>
      <c r="E239" s="15">
        <v>19300</v>
      </c>
      <c r="F239" s="34">
        <v>7519.5</v>
      </c>
      <c r="G239" s="15"/>
      <c r="H239" s="15">
        <f t="shared" si="51"/>
        <v>19300</v>
      </c>
      <c r="I239" s="64">
        <f t="shared" si="53"/>
        <v>19300</v>
      </c>
      <c r="J239" s="31"/>
      <c r="K239" s="33" t="s">
        <v>246</v>
      </c>
    </row>
    <row r="240" spans="1:11" ht="12.75">
      <c r="A240" s="5" t="s">
        <v>245</v>
      </c>
      <c r="B240" s="23" t="s">
        <v>88</v>
      </c>
      <c r="C240" s="14" t="s">
        <v>89</v>
      </c>
      <c r="D240" s="15">
        <v>22785</v>
      </c>
      <c r="E240" s="15">
        <v>28000</v>
      </c>
      <c r="F240" s="34">
        <v>22291.16</v>
      </c>
      <c r="G240" s="15"/>
      <c r="H240" s="15">
        <f t="shared" si="51"/>
        <v>28000</v>
      </c>
      <c r="I240" s="64">
        <f t="shared" si="53"/>
        <v>28000</v>
      </c>
      <c r="J240" s="31"/>
      <c r="K240" s="33" t="s">
        <v>869</v>
      </c>
    </row>
    <row r="241" spans="1:11" ht="12.75">
      <c r="A241" s="5" t="s">
        <v>245</v>
      </c>
      <c r="B241" s="23" t="s">
        <v>90</v>
      </c>
      <c r="C241" s="14" t="s">
        <v>91</v>
      </c>
      <c r="D241" s="15">
        <v>5650.16</v>
      </c>
      <c r="E241" s="15">
        <v>10000</v>
      </c>
      <c r="F241" s="34">
        <v>3350.82</v>
      </c>
      <c r="G241" s="15"/>
      <c r="H241" s="15">
        <f t="shared" si="51"/>
        <v>10000</v>
      </c>
      <c r="I241" s="64">
        <f t="shared" si="53"/>
        <v>10000</v>
      </c>
      <c r="J241" s="31"/>
      <c r="K241" s="33" t="s">
        <v>869</v>
      </c>
    </row>
    <row r="242" spans="1:11" ht="12.75">
      <c r="A242" s="5" t="s">
        <v>245</v>
      </c>
      <c r="B242" s="23" t="s">
        <v>92</v>
      </c>
      <c r="C242" s="14" t="s">
        <v>93</v>
      </c>
      <c r="D242" s="15">
        <v>6247.89</v>
      </c>
      <c r="E242" s="15">
        <v>12000</v>
      </c>
      <c r="F242" s="34">
        <v>7262.05</v>
      </c>
      <c r="G242" s="15"/>
      <c r="H242" s="15">
        <f t="shared" si="51"/>
        <v>12000</v>
      </c>
      <c r="I242" s="64">
        <f t="shared" si="53"/>
        <v>12000</v>
      </c>
      <c r="J242" s="31"/>
      <c r="K242" s="33" t="s">
        <v>869</v>
      </c>
    </row>
    <row r="243" spans="1:11" ht="12.75">
      <c r="A243" s="5" t="s">
        <v>245</v>
      </c>
      <c r="B243" s="23" t="s">
        <v>15</v>
      </c>
      <c r="C243" s="14" t="s">
        <v>16</v>
      </c>
      <c r="D243" s="15">
        <v>37357.22</v>
      </c>
      <c r="E243" s="15">
        <v>35100</v>
      </c>
      <c r="F243" s="34">
        <v>18114.21</v>
      </c>
      <c r="G243" s="15"/>
      <c r="H243" s="15">
        <f t="shared" si="51"/>
        <v>35100</v>
      </c>
      <c r="I243" s="64">
        <f t="shared" si="53"/>
        <v>35100</v>
      </c>
      <c r="J243" s="31"/>
      <c r="K243" s="33" t="s">
        <v>246</v>
      </c>
    </row>
    <row r="244" spans="1:11" ht="12.75">
      <c r="A244" s="5" t="s">
        <v>245</v>
      </c>
      <c r="B244" s="23" t="s">
        <v>226</v>
      </c>
      <c r="C244" s="14" t="s">
        <v>259</v>
      </c>
      <c r="D244" s="15">
        <v>243.15</v>
      </c>
      <c r="E244" s="15">
        <v>200</v>
      </c>
      <c r="F244" s="34">
        <v>0</v>
      </c>
      <c r="G244" s="15"/>
      <c r="H244" s="15">
        <f t="shared" si="51"/>
        <v>200</v>
      </c>
      <c r="I244" s="64">
        <f t="shared" si="53"/>
        <v>200</v>
      </c>
      <c r="J244" s="31"/>
      <c r="K244" s="33" t="s">
        <v>246</v>
      </c>
    </row>
    <row r="245" spans="1:11" ht="12.75">
      <c r="A245" s="5" t="s">
        <v>245</v>
      </c>
      <c r="B245" s="23" t="s">
        <v>260</v>
      </c>
      <c r="C245" s="14" t="s">
        <v>203</v>
      </c>
      <c r="D245" s="15">
        <v>4951.02</v>
      </c>
      <c r="E245" s="15">
        <v>4200</v>
      </c>
      <c r="F245" s="34">
        <v>4269.92</v>
      </c>
      <c r="G245" s="15"/>
      <c r="H245" s="15">
        <f t="shared" si="51"/>
        <v>4200</v>
      </c>
      <c r="I245" s="64">
        <f t="shared" si="53"/>
        <v>4200</v>
      </c>
      <c r="J245" s="31"/>
      <c r="K245" s="33" t="s">
        <v>246</v>
      </c>
    </row>
    <row r="246" spans="1:11" ht="12.75">
      <c r="A246" s="5" t="s">
        <v>245</v>
      </c>
      <c r="B246" s="23" t="s">
        <v>261</v>
      </c>
      <c r="C246" s="14" t="s">
        <v>262</v>
      </c>
      <c r="D246" s="15">
        <v>400</v>
      </c>
      <c r="E246" s="15">
        <v>400</v>
      </c>
      <c r="F246" s="34">
        <v>430.5</v>
      </c>
      <c r="G246" s="15"/>
      <c r="H246" s="15">
        <f t="shared" si="51"/>
        <v>400</v>
      </c>
      <c r="I246" s="64">
        <f t="shared" si="53"/>
        <v>400</v>
      </c>
      <c r="J246" s="31"/>
      <c r="K246" s="33" t="s">
        <v>246</v>
      </c>
    </row>
    <row r="247" spans="1:11" ht="12.75">
      <c r="A247" s="5" t="s">
        <v>245</v>
      </c>
      <c r="B247" s="23" t="s">
        <v>263</v>
      </c>
      <c r="C247" s="14" t="s">
        <v>264</v>
      </c>
      <c r="D247" s="15">
        <v>746.01</v>
      </c>
      <c r="E247" s="15">
        <v>3500</v>
      </c>
      <c r="F247" s="34">
        <v>1276.63</v>
      </c>
      <c r="G247" s="15"/>
      <c r="H247" s="15">
        <f t="shared" si="51"/>
        <v>3500</v>
      </c>
      <c r="I247" s="64">
        <f t="shared" si="53"/>
        <v>3500</v>
      </c>
      <c r="J247" s="31"/>
      <c r="K247" s="33" t="s">
        <v>246</v>
      </c>
    </row>
    <row r="248" spans="1:11" ht="12.75">
      <c r="A248" s="5" t="s">
        <v>245</v>
      </c>
      <c r="B248" s="23" t="s">
        <v>230</v>
      </c>
      <c r="C248" s="14" t="s">
        <v>231</v>
      </c>
      <c r="D248" s="15">
        <v>6553.02</v>
      </c>
      <c r="E248" s="15">
        <v>2500</v>
      </c>
      <c r="F248" s="34">
        <v>2580.01</v>
      </c>
      <c r="G248" s="15"/>
      <c r="H248" s="15">
        <f t="shared" si="51"/>
        <v>2500</v>
      </c>
      <c r="I248" s="64">
        <f t="shared" si="53"/>
        <v>2500</v>
      </c>
      <c r="J248" s="31"/>
      <c r="K248" s="33" t="s">
        <v>246</v>
      </c>
    </row>
    <row r="249" spans="1:11" ht="12.75">
      <c r="A249" s="5" t="s">
        <v>245</v>
      </c>
      <c r="B249" s="23" t="s">
        <v>103</v>
      </c>
      <c r="C249" s="14" t="s">
        <v>104</v>
      </c>
      <c r="D249" s="15">
        <v>582.16</v>
      </c>
      <c r="E249" s="15">
        <v>1500</v>
      </c>
      <c r="F249" s="34">
        <v>742.2</v>
      </c>
      <c r="G249" s="15"/>
      <c r="H249" s="15">
        <f t="shared" si="51"/>
        <v>1500</v>
      </c>
      <c r="I249" s="64">
        <f t="shared" si="53"/>
        <v>1500</v>
      </c>
      <c r="J249" s="31"/>
      <c r="K249" s="33" t="s">
        <v>246</v>
      </c>
    </row>
    <row r="250" spans="1:11" ht="12.75">
      <c r="A250" s="5" t="s">
        <v>245</v>
      </c>
      <c r="B250" s="23" t="s">
        <v>28</v>
      </c>
      <c r="C250" s="14" t="s">
        <v>29</v>
      </c>
      <c r="D250" s="15">
        <v>22902.69</v>
      </c>
      <c r="E250" s="15">
        <v>22900</v>
      </c>
      <c r="F250" s="34">
        <v>22431.36</v>
      </c>
      <c r="G250" s="15"/>
      <c r="H250" s="15">
        <f t="shared" si="51"/>
        <v>22900</v>
      </c>
      <c r="I250" s="6">
        <f t="shared" si="53"/>
        <v>22900</v>
      </c>
      <c r="J250" s="31"/>
      <c r="K250" s="33" t="s">
        <v>246</v>
      </c>
    </row>
    <row r="251" spans="1:11" ht="12.75">
      <c r="A251" s="5" t="s">
        <v>245</v>
      </c>
      <c r="B251" s="23" t="s">
        <v>121</v>
      </c>
      <c r="C251" s="14" t="s">
        <v>122</v>
      </c>
      <c r="D251" s="15">
        <v>4283.04</v>
      </c>
      <c r="E251" s="15">
        <v>2500</v>
      </c>
      <c r="F251" s="34">
        <v>1957.11</v>
      </c>
      <c r="G251" s="62"/>
      <c r="H251" s="15">
        <f t="shared" si="51"/>
        <v>2500</v>
      </c>
      <c r="I251" s="65">
        <f t="shared" si="53"/>
        <v>2500</v>
      </c>
      <c r="J251" s="31"/>
      <c r="K251" s="33" t="s">
        <v>246</v>
      </c>
    </row>
    <row r="252" spans="1:11" ht="12.75">
      <c r="A252" s="5" t="s">
        <v>245</v>
      </c>
      <c r="B252" s="23" t="s">
        <v>133</v>
      </c>
      <c r="C252" s="14" t="s">
        <v>134</v>
      </c>
      <c r="D252" s="15">
        <v>0</v>
      </c>
      <c r="E252" s="15">
        <v>500</v>
      </c>
      <c r="F252" s="34">
        <v>0</v>
      </c>
      <c r="G252" s="15"/>
      <c r="H252" s="15">
        <f t="shared" si="51"/>
        <v>500</v>
      </c>
      <c r="I252" s="6">
        <f t="shared" si="53"/>
        <v>500</v>
      </c>
      <c r="J252" s="31"/>
      <c r="K252" s="33" t="s">
        <v>246</v>
      </c>
    </row>
    <row r="253" spans="1:11" ht="12.75">
      <c r="A253" s="5" t="s">
        <v>245</v>
      </c>
      <c r="B253" s="23" t="s">
        <v>135</v>
      </c>
      <c r="C253" s="14" t="s">
        <v>136</v>
      </c>
      <c r="D253" s="15">
        <v>216.1</v>
      </c>
      <c r="E253" s="15">
        <v>200</v>
      </c>
      <c r="F253" s="34">
        <v>30</v>
      </c>
      <c r="G253" s="15"/>
      <c r="H253" s="15">
        <f t="shared" si="51"/>
        <v>200</v>
      </c>
      <c r="I253" s="6">
        <f t="shared" si="53"/>
        <v>200</v>
      </c>
      <c r="J253" s="31"/>
      <c r="K253" s="33" t="s">
        <v>42</v>
      </c>
    </row>
    <row r="254" spans="1:11" ht="12.75">
      <c r="A254" s="5" t="s">
        <v>245</v>
      </c>
      <c r="B254" s="23" t="s">
        <v>265</v>
      </c>
      <c r="C254" s="14" t="s">
        <v>266</v>
      </c>
      <c r="D254" s="15">
        <v>0</v>
      </c>
      <c r="E254" s="15">
        <v>300</v>
      </c>
      <c r="F254" s="34">
        <v>300</v>
      </c>
      <c r="G254" s="15"/>
      <c r="H254" s="15">
        <f t="shared" si="51"/>
        <v>300</v>
      </c>
      <c r="I254" s="6">
        <f t="shared" si="53"/>
        <v>300</v>
      </c>
      <c r="J254" s="31"/>
      <c r="K254" s="33" t="s">
        <v>246</v>
      </c>
    </row>
    <row r="255" spans="1:11" ht="12.75">
      <c r="A255" s="5" t="s">
        <v>245</v>
      </c>
      <c r="B255" s="23" t="s">
        <v>267</v>
      </c>
      <c r="C255" s="14" t="s">
        <v>268</v>
      </c>
      <c r="D255" s="15">
        <v>4257.3</v>
      </c>
      <c r="E255" s="15">
        <v>6800</v>
      </c>
      <c r="F255" s="34">
        <v>4337.93</v>
      </c>
      <c r="G255" s="15"/>
      <c r="H255" s="15">
        <f t="shared" si="51"/>
        <v>6800</v>
      </c>
      <c r="I255" s="6">
        <f t="shared" si="53"/>
        <v>6800</v>
      </c>
      <c r="J255" s="31"/>
      <c r="K255" s="33" t="s">
        <v>246</v>
      </c>
    </row>
    <row r="256" spans="1:11" ht="12.75">
      <c r="A256" s="5"/>
      <c r="B256" s="23"/>
      <c r="C256" s="16" t="s">
        <v>843</v>
      </c>
      <c r="D256" s="17">
        <f aca="true" t="shared" si="54" ref="D256:I256">SUM(D226:D228)</f>
        <v>1894.9</v>
      </c>
      <c r="E256" s="17">
        <f t="shared" si="54"/>
        <v>5000</v>
      </c>
      <c r="F256" s="17">
        <f t="shared" si="54"/>
        <v>103.5</v>
      </c>
      <c r="G256" s="17">
        <f t="shared" si="54"/>
        <v>0</v>
      </c>
      <c r="H256" s="17">
        <f t="shared" si="54"/>
        <v>5000</v>
      </c>
      <c r="I256" s="7">
        <f t="shared" si="54"/>
        <v>5000</v>
      </c>
      <c r="J256" s="38"/>
      <c r="K256" s="33"/>
    </row>
    <row r="257" spans="1:11" ht="12.75">
      <c r="A257" s="5"/>
      <c r="B257" s="23"/>
      <c r="C257" s="16" t="s">
        <v>844</v>
      </c>
      <c r="D257" s="17">
        <f aca="true" t="shared" si="55" ref="D257:I257">SUM(D229:D255)</f>
        <v>226701.37</v>
      </c>
      <c r="E257" s="17">
        <f t="shared" si="55"/>
        <v>213200</v>
      </c>
      <c r="F257" s="17">
        <f t="shared" si="55"/>
        <v>135468.15999999997</v>
      </c>
      <c r="G257" s="17">
        <f t="shared" si="55"/>
        <v>0</v>
      </c>
      <c r="H257" s="17">
        <f t="shared" si="55"/>
        <v>213200</v>
      </c>
      <c r="I257" s="7">
        <f t="shared" si="55"/>
        <v>225700</v>
      </c>
      <c r="J257" s="38"/>
      <c r="K257" s="33"/>
    </row>
    <row r="258" spans="1:11" ht="12.75">
      <c r="A258" s="5"/>
      <c r="B258" s="23"/>
      <c r="C258" s="16" t="s">
        <v>845</v>
      </c>
      <c r="D258" s="17">
        <f aca="true" t="shared" si="56" ref="D258:I258">D256-D257</f>
        <v>-224806.47</v>
      </c>
      <c r="E258" s="17">
        <f t="shared" si="56"/>
        <v>-208200</v>
      </c>
      <c r="F258" s="17">
        <f t="shared" si="56"/>
        <v>-135364.65999999997</v>
      </c>
      <c r="G258" s="17">
        <f t="shared" si="56"/>
        <v>0</v>
      </c>
      <c r="H258" s="17">
        <f t="shared" si="56"/>
        <v>-208200</v>
      </c>
      <c r="I258" s="7">
        <f t="shared" si="56"/>
        <v>-220700</v>
      </c>
      <c r="J258" s="38"/>
      <c r="K258" s="33"/>
    </row>
    <row r="259" spans="1:11" ht="12.75">
      <c r="A259" s="5" t="s">
        <v>269</v>
      </c>
      <c r="B259" s="23" t="s">
        <v>270</v>
      </c>
      <c r="C259" s="14" t="s">
        <v>271</v>
      </c>
      <c r="D259" s="15">
        <v>128.21</v>
      </c>
      <c r="E259" s="15">
        <v>500</v>
      </c>
      <c r="F259" s="34">
        <v>136.15</v>
      </c>
      <c r="G259" s="15"/>
      <c r="H259" s="15">
        <f>SUM(E259+G259)</f>
        <v>500</v>
      </c>
      <c r="I259" s="6">
        <f>H259</f>
        <v>500</v>
      </c>
      <c r="J259" s="31"/>
      <c r="K259" s="33" t="s">
        <v>35</v>
      </c>
    </row>
    <row r="260" spans="1:11" ht="12.75">
      <c r="A260" s="5" t="s">
        <v>269</v>
      </c>
      <c r="B260" s="23" t="s">
        <v>272</v>
      </c>
      <c r="C260" s="14" t="s">
        <v>273</v>
      </c>
      <c r="D260" s="15">
        <v>0</v>
      </c>
      <c r="E260" s="15">
        <v>0</v>
      </c>
      <c r="F260" s="34">
        <v>0</v>
      </c>
      <c r="G260" s="15"/>
      <c r="H260" s="15">
        <f>SUM(E260+G260)</f>
        <v>0</v>
      </c>
      <c r="I260" s="6">
        <f>H260</f>
        <v>0</v>
      </c>
      <c r="J260" s="31"/>
      <c r="K260" s="33" t="s">
        <v>246</v>
      </c>
    </row>
    <row r="261" spans="1:11" ht="12.75">
      <c r="A261" s="5"/>
      <c r="B261" s="23"/>
      <c r="C261" s="16" t="s">
        <v>843</v>
      </c>
      <c r="D261" s="17">
        <f aca="true" t="shared" si="57" ref="D261:I261">SUM(0)</f>
        <v>0</v>
      </c>
      <c r="E261" s="17">
        <f t="shared" si="57"/>
        <v>0</v>
      </c>
      <c r="F261" s="17">
        <f t="shared" si="57"/>
        <v>0</v>
      </c>
      <c r="G261" s="17">
        <f t="shared" si="57"/>
        <v>0</v>
      </c>
      <c r="H261" s="17">
        <f t="shared" si="57"/>
        <v>0</v>
      </c>
      <c r="I261" s="7">
        <f t="shared" si="57"/>
        <v>0</v>
      </c>
      <c r="J261" s="38"/>
      <c r="K261" s="33"/>
    </row>
    <row r="262" spans="1:11" ht="12.75">
      <c r="A262" s="5"/>
      <c r="B262" s="23"/>
      <c r="C262" s="16" t="s">
        <v>844</v>
      </c>
      <c r="D262" s="17">
        <f aca="true" t="shared" si="58" ref="D262:I262">SUM(D259:D260)</f>
        <v>128.21</v>
      </c>
      <c r="E262" s="17">
        <f t="shared" si="58"/>
        <v>500</v>
      </c>
      <c r="F262" s="17">
        <f t="shared" si="58"/>
        <v>136.15</v>
      </c>
      <c r="G262" s="17">
        <f t="shared" si="58"/>
        <v>0</v>
      </c>
      <c r="H262" s="17">
        <f t="shared" si="58"/>
        <v>500</v>
      </c>
      <c r="I262" s="69">
        <f t="shared" si="58"/>
        <v>500</v>
      </c>
      <c r="J262" s="38"/>
      <c r="K262" s="33"/>
    </row>
    <row r="263" spans="1:11" ht="12.75">
      <c r="A263" s="5"/>
      <c r="B263" s="23"/>
      <c r="C263" s="16" t="s">
        <v>845</v>
      </c>
      <c r="D263" s="17">
        <f aca="true" t="shared" si="59" ref="D263:I263">D261-D262</f>
        <v>-128.21</v>
      </c>
      <c r="E263" s="17">
        <f t="shared" si="59"/>
        <v>-500</v>
      </c>
      <c r="F263" s="17">
        <f t="shared" si="59"/>
        <v>-136.15</v>
      </c>
      <c r="G263" s="17">
        <f t="shared" si="59"/>
        <v>0</v>
      </c>
      <c r="H263" s="17">
        <f t="shared" si="59"/>
        <v>-500</v>
      </c>
      <c r="I263" s="69">
        <f t="shared" si="59"/>
        <v>-500</v>
      </c>
      <c r="J263" s="38"/>
      <c r="K263" s="33"/>
    </row>
    <row r="264" spans="1:11" ht="12.75">
      <c r="A264" s="5" t="s">
        <v>274</v>
      </c>
      <c r="B264" s="23" t="s">
        <v>275</v>
      </c>
      <c r="C264" s="14" t="s">
        <v>276</v>
      </c>
      <c r="D264" s="15">
        <v>8200</v>
      </c>
      <c r="E264" s="15">
        <v>0</v>
      </c>
      <c r="F264" s="34">
        <v>0</v>
      </c>
      <c r="G264" s="15"/>
      <c r="H264" s="15">
        <f aca="true" t="shared" si="60" ref="H264:H271">SUM(E264+G264)</f>
        <v>0</v>
      </c>
      <c r="I264" s="64">
        <f>H264</f>
        <v>0</v>
      </c>
      <c r="J264" s="31"/>
      <c r="K264" s="33" t="s">
        <v>277</v>
      </c>
    </row>
    <row r="265" spans="1:11" ht="12.75">
      <c r="A265" s="5" t="s">
        <v>274</v>
      </c>
      <c r="B265" s="23" t="s">
        <v>5</v>
      </c>
      <c r="C265" s="14" t="s">
        <v>6</v>
      </c>
      <c r="D265" s="15">
        <v>54272.94</v>
      </c>
      <c r="E265" s="15">
        <v>55100</v>
      </c>
      <c r="F265" s="34">
        <v>42154.47</v>
      </c>
      <c r="G265" s="15">
        <v>-2500</v>
      </c>
      <c r="H265" s="15">
        <f t="shared" si="60"/>
        <v>52600</v>
      </c>
      <c r="I265" s="64">
        <v>76000</v>
      </c>
      <c r="J265" s="31"/>
      <c r="K265" s="33" t="s">
        <v>868</v>
      </c>
    </row>
    <row r="266" spans="1:11" ht="12.75">
      <c r="A266" s="5" t="s">
        <v>274</v>
      </c>
      <c r="B266" s="23" t="s">
        <v>7</v>
      </c>
      <c r="C266" s="14" t="s">
        <v>8</v>
      </c>
      <c r="D266" s="15">
        <v>84296.36</v>
      </c>
      <c r="E266" s="15">
        <v>108500</v>
      </c>
      <c r="F266" s="34">
        <v>51510.05</v>
      </c>
      <c r="G266" s="15"/>
      <c r="H266" s="15">
        <f t="shared" si="60"/>
        <v>108500</v>
      </c>
      <c r="I266" s="64">
        <v>112100</v>
      </c>
      <c r="J266" s="31"/>
      <c r="K266" s="33" t="s">
        <v>868</v>
      </c>
    </row>
    <row r="267" spans="1:11" ht="12.75">
      <c r="A267" s="5" t="s">
        <v>274</v>
      </c>
      <c r="B267" s="23" t="s">
        <v>9</v>
      </c>
      <c r="C267" s="14" t="s">
        <v>10</v>
      </c>
      <c r="D267" s="15">
        <v>21445.3</v>
      </c>
      <c r="E267" s="15">
        <v>22000</v>
      </c>
      <c r="F267" s="34">
        <v>0</v>
      </c>
      <c r="G267" s="15">
        <v>-1500</v>
      </c>
      <c r="H267" s="15">
        <f t="shared" si="60"/>
        <v>20500</v>
      </c>
      <c r="I267" s="64">
        <v>28800</v>
      </c>
      <c r="J267" s="31"/>
      <c r="K267" s="33" t="s">
        <v>868</v>
      </c>
    </row>
    <row r="268" spans="1:11" ht="12.75">
      <c r="A268" s="5" t="s">
        <v>274</v>
      </c>
      <c r="B268" s="23" t="s">
        <v>11</v>
      </c>
      <c r="C268" s="14" t="s">
        <v>12</v>
      </c>
      <c r="D268" s="15">
        <v>7297.42</v>
      </c>
      <c r="E268" s="15">
        <v>9200</v>
      </c>
      <c r="F268" s="34">
        <v>4417.98</v>
      </c>
      <c r="G268" s="15"/>
      <c r="H268" s="15">
        <f t="shared" si="60"/>
        <v>9200</v>
      </c>
      <c r="I268" s="64">
        <v>9400</v>
      </c>
      <c r="J268" s="31"/>
      <c r="K268" s="33" t="s">
        <v>868</v>
      </c>
    </row>
    <row r="269" spans="1:11" ht="12.75">
      <c r="A269" s="5" t="s">
        <v>274</v>
      </c>
      <c r="B269" s="23" t="s">
        <v>13</v>
      </c>
      <c r="C269" s="14" t="s">
        <v>14</v>
      </c>
      <c r="D269" s="15">
        <v>17352.15</v>
      </c>
      <c r="E269" s="15">
        <v>21800</v>
      </c>
      <c r="F269" s="34">
        <v>10528.43</v>
      </c>
      <c r="G269" s="15"/>
      <c r="H269" s="15">
        <f t="shared" si="60"/>
        <v>21800</v>
      </c>
      <c r="I269" s="64">
        <v>22300</v>
      </c>
      <c r="J269" s="31"/>
      <c r="K269" s="33" t="s">
        <v>868</v>
      </c>
    </row>
    <row r="270" spans="1:11" ht="12.75">
      <c r="A270" s="5" t="s">
        <v>274</v>
      </c>
      <c r="B270" s="23" t="s">
        <v>278</v>
      </c>
      <c r="C270" s="14" t="s">
        <v>279</v>
      </c>
      <c r="D270" s="15">
        <v>1309275.18</v>
      </c>
      <c r="E270" s="15">
        <v>1251100</v>
      </c>
      <c r="F270" s="34">
        <v>938319.42</v>
      </c>
      <c r="G270" s="15">
        <v>39200</v>
      </c>
      <c r="H270" s="15">
        <f t="shared" si="60"/>
        <v>1290300</v>
      </c>
      <c r="I270" s="64">
        <v>1204600</v>
      </c>
      <c r="J270" s="31"/>
      <c r="K270" s="33" t="s">
        <v>277</v>
      </c>
    </row>
    <row r="271" spans="1:11" ht="12.75">
      <c r="A271" s="5" t="s">
        <v>274</v>
      </c>
      <c r="B271" s="23" t="s">
        <v>280</v>
      </c>
      <c r="C271" s="14" t="s">
        <v>281</v>
      </c>
      <c r="D271" s="15">
        <v>214752.13</v>
      </c>
      <c r="E271" s="15">
        <v>467200</v>
      </c>
      <c r="F271" s="34">
        <v>350391.33</v>
      </c>
      <c r="G271" s="15">
        <v>-20600</v>
      </c>
      <c r="H271" s="15">
        <f t="shared" si="60"/>
        <v>446600</v>
      </c>
      <c r="I271" s="64">
        <v>396600</v>
      </c>
      <c r="J271" s="31"/>
      <c r="K271" s="33" t="s">
        <v>277</v>
      </c>
    </row>
    <row r="272" spans="1:11" ht="12.75">
      <c r="A272" s="5"/>
      <c r="B272" s="23"/>
      <c r="C272" s="16" t="s">
        <v>843</v>
      </c>
      <c r="D272" s="17">
        <f aca="true" t="shared" si="61" ref="D272:I272">SUM(D264)</f>
        <v>8200</v>
      </c>
      <c r="E272" s="17">
        <f t="shared" si="61"/>
        <v>0</v>
      </c>
      <c r="F272" s="17">
        <f t="shared" si="61"/>
        <v>0</v>
      </c>
      <c r="G272" s="17">
        <f t="shared" si="61"/>
        <v>0</v>
      </c>
      <c r="H272" s="17">
        <f t="shared" si="61"/>
        <v>0</v>
      </c>
      <c r="I272" s="69">
        <f t="shared" si="61"/>
        <v>0</v>
      </c>
      <c r="J272" s="38"/>
      <c r="K272" s="33"/>
    </row>
    <row r="273" spans="1:11" ht="12.75">
      <c r="A273" s="5"/>
      <c r="B273" s="23"/>
      <c r="C273" s="16" t="s">
        <v>844</v>
      </c>
      <c r="D273" s="17">
        <f aca="true" t="shared" si="62" ref="D273:I273">SUM(D265:D271)</f>
        <v>1708691.48</v>
      </c>
      <c r="E273" s="17">
        <f t="shared" si="62"/>
        <v>1934900</v>
      </c>
      <c r="F273" s="17">
        <f t="shared" si="62"/>
        <v>1397321.6800000002</v>
      </c>
      <c r="G273" s="17">
        <f t="shared" si="62"/>
        <v>14600</v>
      </c>
      <c r="H273" s="17">
        <f t="shared" si="62"/>
        <v>1949500</v>
      </c>
      <c r="I273" s="69">
        <f t="shared" si="62"/>
        <v>1849800</v>
      </c>
      <c r="J273" s="38"/>
      <c r="K273" s="33"/>
    </row>
    <row r="274" spans="1:11" ht="12.75">
      <c r="A274" s="5"/>
      <c r="B274" s="23"/>
      <c r="C274" s="16" t="s">
        <v>845</v>
      </c>
      <c r="D274" s="17">
        <f aca="true" t="shared" si="63" ref="D274:I274">D272-D273</f>
        <v>-1700491.48</v>
      </c>
      <c r="E274" s="17">
        <f t="shared" si="63"/>
        <v>-1934900</v>
      </c>
      <c r="F274" s="17">
        <f t="shared" si="63"/>
        <v>-1397321.6800000002</v>
      </c>
      <c r="G274" s="17">
        <f t="shared" si="63"/>
        <v>-14600</v>
      </c>
      <c r="H274" s="17">
        <f t="shared" si="63"/>
        <v>-1949500</v>
      </c>
      <c r="I274" s="69">
        <f t="shared" si="63"/>
        <v>-1849800</v>
      </c>
      <c r="J274" s="38"/>
      <c r="K274" s="33"/>
    </row>
    <row r="275" spans="1:11" ht="12.75">
      <c r="A275" s="5" t="s">
        <v>282</v>
      </c>
      <c r="B275" s="23" t="s">
        <v>283</v>
      </c>
      <c r="C275" s="14" t="s">
        <v>284</v>
      </c>
      <c r="D275" s="15">
        <v>52446</v>
      </c>
      <c r="E275" s="15">
        <v>19500</v>
      </c>
      <c r="F275" s="15">
        <v>0</v>
      </c>
      <c r="G275" s="15">
        <v>35200</v>
      </c>
      <c r="H275" s="15">
        <f>SUM(E275+G275)</f>
        <v>54700</v>
      </c>
      <c r="I275" s="64">
        <f>H275</f>
        <v>54700</v>
      </c>
      <c r="J275" s="31"/>
      <c r="K275" s="33" t="s">
        <v>277</v>
      </c>
    </row>
    <row r="276" spans="1:11" ht="12.75">
      <c r="A276" s="5"/>
      <c r="B276" s="23"/>
      <c r="C276" s="16" t="s">
        <v>843</v>
      </c>
      <c r="D276" s="17">
        <f aca="true" t="shared" si="64" ref="D276:I276">SUM(0)</f>
        <v>0</v>
      </c>
      <c r="E276" s="17">
        <f t="shared" si="64"/>
        <v>0</v>
      </c>
      <c r="F276" s="17">
        <f t="shared" si="64"/>
        <v>0</v>
      </c>
      <c r="G276" s="17">
        <f t="shared" si="64"/>
        <v>0</v>
      </c>
      <c r="H276" s="17">
        <f t="shared" si="64"/>
        <v>0</v>
      </c>
      <c r="I276" s="69">
        <f t="shared" si="64"/>
        <v>0</v>
      </c>
      <c r="J276" s="38"/>
      <c r="K276" s="33"/>
    </row>
    <row r="277" spans="1:11" ht="12.75">
      <c r="A277" s="5"/>
      <c r="B277" s="23"/>
      <c r="C277" s="16" t="s">
        <v>844</v>
      </c>
      <c r="D277" s="17">
        <f aca="true" t="shared" si="65" ref="D277:I277">SUM(D275)</f>
        <v>52446</v>
      </c>
      <c r="E277" s="17">
        <f t="shared" si="65"/>
        <v>19500</v>
      </c>
      <c r="F277" s="17">
        <f t="shared" si="65"/>
        <v>0</v>
      </c>
      <c r="G277" s="17">
        <f t="shared" si="65"/>
        <v>35200</v>
      </c>
      <c r="H277" s="17">
        <f t="shared" si="65"/>
        <v>54700</v>
      </c>
      <c r="I277" s="69">
        <f t="shared" si="65"/>
        <v>54700</v>
      </c>
      <c r="J277" s="38"/>
      <c r="K277" s="33"/>
    </row>
    <row r="278" spans="1:11" ht="12.75">
      <c r="A278" s="5"/>
      <c r="B278" s="23"/>
      <c r="C278" s="16" t="s">
        <v>845</v>
      </c>
      <c r="D278" s="17">
        <f aca="true" t="shared" si="66" ref="D278:I278">D276-D277</f>
        <v>-52446</v>
      </c>
      <c r="E278" s="17">
        <f t="shared" si="66"/>
        <v>-19500</v>
      </c>
      <c r="F278" s="17">
        <f t="shared" si="66"/>
        <v>0</v>
      </c>
      <c r="G278" s="17">
        <f t="shared" si="66"/>
        <v>-35200</v>
      </c>
      <c r="H278" s="17">
        <f t="shared" si="66"/>
        <v>-54700</v>
      </c>
      <c r="I278" s="69">
        <f t="shared" si="66"/>
        <v>-54700</v>
      </c>
      <c r="J278" s="38"/>
      <c r="K278" s="33"/>
    </row>
    <row r="279" spans="1:11" ht="12.75">
      <c r="A279" s="5" t="s">
        <v>306</v>
      </c>
      <c r="B279" s="23" t="s">
        <v>285</v>
      </c>
      <c r="C279" s="14" t="s">
        <v>286</v>
      </c>
      <c r="D279" s="15">
        <v>0</v>
      </c>
      <c r="E279" s="15">
        <v>100</v>
      </c>
      <c r="F279" s="34">
        <v>0</v>
      </c>
      <c r="G279" s="15"/>
      <c r="H279" s="15">
        <f aca="true" t="shared" si="67" ref="H279:H342">SUM(E279+G279)</f>
        <v>100</v>
      </c>
      <c r="I279" s="64">
        <f>H279</f>
        <v>100</v>
      </c>
      <c r="J279" s="31"/>
      <c r="K279" s="33" t="s">
        <v>277</v>
      </c>
    </row>
    <row r="280" spans="1:11" ht="12.75">
      <c r="A280" s="5" t="s">
        <v>306</v>
      </c>
      <c r="B280" s="23" t="s">
        <v>33</v>
      </c>
      <c r="C280" s="14" t="s">
        <v>307</v>
      </c>
      <c r="D280" s="15">
        <v>1155</v>
      </c>
      <c r="E280" s="15">
        <v>0</v>
      </c>
      <c r="F280" s="34">
        <v>0</v>
      </c>
      <c r="G280" s="15"/>
      <c r="H280" s="15">
        <f t="shared" si="67"/>
        <v>0</v>
      </c>
      <c r="I280" s="64">
        <f aca="true" t="shared" si="68" ref="I280:I291">H280</f>
        <v>0</v>
      </c>
      <c r="J280" s="31"/>
      <c r="K280" s="33" t="s">
        <v>277</v>
      </c>
    </row>
    <row r="281" spans="1:11" ht="12.75">
      <c r="A281" s="5" t="s">
        <v>306</v>
      </c>
      <c r="B281" s="23" t="s">
        <v>36</v>
      </c>
      <c r="C281" s="14" t="s">
        <v>308</v>
      </c>
      <c r="D281" s="15">
        <v>495</v>
      </c>
      <c r="E281" s="15">
        <v>0</v>
      </c>
      <c r="F281" s="34">
        <v>0</v>
      </c>
      <c r="G281" s="15"/>
      <c r="H281" s="15">
        <f t="shared" si="67"/>
        <v>0</v>
      </c>
      <c r="I281" s="64">
        <f t="shared" si="68"/>
        <v>0</v>
      </c>
      <c r="J281" s="31"/>
      <c r="K281" s="33" t="s">
        <v>277</v>
      </c>
    </row>
    <row r="282" spans="1:11" ht="12.75">
      <c r="A282" s="5" t="s">
        <v>306</v>
      </c>
      <c r="B282" s="23" t="s">
        <v>40</v>
      </c>
      <c r="C282" s="14" t="s">
        <v>41</v>
      </c>
      <c r="D282" s="15">
        <v>631.03</v>
      </c>
      <c r="E282" s="15">
        <v>0</v>
      </c>
      <c r="F282" s="34">
        <v>0</v>
      </c>
      <c r="G282" s="15"/>
      <c r="H282" s="15">
        <f t="shared" si="67"/>
        <v>0</v>
      </c>
      <c r="I282" s="64">
        <f t="shared" si="68"/>
        <v>0</v>
      </c>
      <c r="J282" s="31"/>
      <c r="K282" s="33" t="s">
        <v>277</v>
      </c>
    </row>
    <row r="283" spans="1:11" ht="12.75">
      <c r="A283" s="5" t="s">
        <v>306</v>
      </c>
      <c r="B283" s="23" t="s">
        <v>309</v>
      </c>
      <c r="C283" s="14" t="s">
        <v>310</v>
      </c>
      <c r="D283" s="15">
        <v>0</v>
      </c>
      <c r="E283" s="15">
        <v>100</v>
      </c>
      <c r="F283" s="34">
        <v>0</v>
      </c>
      <c r="G283" s="15"/>
      <c r="H283" s="15">
        <f t="shared" si="67"/>
        <v>100</v>
      </c>
      <c r="I283" s="64">
        <f t="shared" si="68"/>
        <v>100</v>
      </c>
      <c r="J283" s="31"/>
      <c r="K283" s="33" t="s">
        <v>277</v>
      </c>
    </row>
    <row r="284" spans="1:11" ht="12.75">
      <c r="A284" s="5" t="s">
        <v>306</v>
      </c>
      <c r="B284" s="23" t="s">
        <v>288</v>
      </c>
      <c r="C284" s="14" t="s">
        <v>289</v>
      </c>
      <c r="D284" s="15">
        <v>634064</v>
      </c>
      <c r="E284" s="15">
        <v>623600</v>
      </c>
      <c r="F284" s="34">
        <v>0</v>
      </c>
      <c r="G284" s="15">
        <v>-92000</v>
      </c>
      <c r="H284" s="15">
        <f t="shared" si="67"/>
        <v>531600</v>
      </c>
      <c r="I284" s="64">
        <f t="shared" si="68"/>
        <v>531600</v>
      </c>
      <c r="J284" s="31"/>
      <c r="K284" s="33" t="s">
        <v>277</v>
      </c>
    </row>
    <row r="285" spans="1:11" ht="12.75">
      <c r="A285" s="5" t="s">
        <v>306</v>
      </c>
      <c r="B285" s="23" t="s">
        <v>311</v>
      </c>
      <c r="C285" s="14" t="s">
        <v>312</v>
      </c>
      <c r="D285" s="15">
        <v>5200</v>
      </c>
      <c r="E285" s="15">
        <v>0</v>
      </c>
      <c r="F285" s="34">
        <v>0</v>
      </c>
      <c r="G285" s="15"/>
      <c r="H285" s="15">
        <f t="shared" si="67"/>
        <v>0</v>
      </c>
      <c r="I285" s="64">
        <f t="shared" si="68"/>
        <v>0</v>
      </c>
      <c r="J285" s="31"/>
      <c r="K285" s="33" t="s">
        <v>277</v>
      </c>
    </row>
    <row r="286" spans="1:11" ht="12.75">
      <c r="A286" s="5" t="s">
        <v>306</v>
      </c>
      <c r="B286" s="23" t="s">
        <v>157</v>
      </c>
      <c r="C286" s="14" t="s">
        <v>158</v>
      </c>
      <c r="D286" s="15">
        <v>0</v>
      </c>
      <c r="E286" s="15">
        <v>0</v>
      </c>
      <c r="F286" s="34">
        <v>25.2</v>
      </c>
      <c r="G286" s="15"/>
      <c r="H286" s="15">
        <f t="shared" si="67"/>
        <v>0</v>
      </c>
      <c r="I286" s="64">
        <f t="shared" si="68"/>
        <v>0</v>
      </c>
      <c r="J286" s="31"/>
      <c r="K286" s="33" t="s">
        <v>277</v>
      </c>
    </row>
    <row r="287" spans="1:11" ht="12.75">
      <c r="A287" s="5" t="s">
        <v>306</v>
      </c>
      <c r="B287" s="23" t="s">
        <v>313</v>
      </c>
      <c r="C287" s="14" t="s">
        <v>314</v>
      </c>
      <c r="D287" s="15">
        <v>5218.94</v>
      </c>
      <c r="E287" s="15">
        <v>6000</v>
      </c>
      <c r="F287" s="34">
        <v>0</v>
      </c>
      <c r="G287" s="15"/>
      <c r="H287" s="15">
        <f t="shared" si="67"/>
        <v>6000</v>
      </c>
      <c r="I287" s="64">
        <f t="shared" si="68"/>
        <v>6000</v>
      </c>
      <c r="J287" s="31"/>
      <c r="K287" s="33" t="s">
        <v>277</v>
      </c>
    </row>
    <row r="288" spans="1:11" ht="12.75">
      <c r="A288" s="5" t="s">
        <v>306</v>
      </c>
      <c r="B288" s="23" t="s">
        <v>315</v>
      </c>
      <c r="C288" s="14" t="s">
        <v>316</v>
      </c>
      <c r="D288" s="15">
        <v>13803.35</v>
      </c>
      <c r="E288" s="15">
        <v>12800</v>
      </c>
      <c r="F288" s="34">
        <v>6000</v>
      </c>
      <c r="G288" s="15"/>
      <c r="H288" s="15">
        <f t="shared" si="67"/>
        <v>12800</v>
      </c>
      <c r="I288" s="64">
        <f t="shared" si="68"/>
        <v>12800</v>
      </c>
      <c r="J288" s="31"/>
      <c r="K288" s="33" t="s">
        <v>277</v>
      </c>
    </row>
    <row r="289" spans="1:11" ht="12.75">
      <c r="A289" s="5" t="s">
        <v>306</v>
      </c>
      <c r="B289" s="23" t="s">
        <v>317</v>
      </c>
      <c r="C289" s="14" t="s">
        <v>318</v>
      </c>
      <c r="D289" s="15">
        <v>0</v>
      </c>
      <c r="E289" s="15">
        <v>0</v>
      </c>
      <c r="F289" s="34">
        <v>0</v>
      </c>
      <c r="G289" s="15"/>
      <c r="H289" s="15">
        <f t="shared" si="67"/>
        <v>0</v>
      </c>
      <c r="I289" s="64">
        <f t="shared" si="68"/>
        <v>0</v>
      </c>
      <c r="J289" s="31"/>
      <c r="K289" s="33" t="s">
        <v>277</v>
      </c>
    </row>
    <row r="290" spans="1:11" ht="12.75">
      <c r="A290" s="5" t="s">
        <v>306</v>
      </c>
      <c r="B290" s="23" t="s">
        <v>319</v>
      </c>
      <c r="C290" s="14" t="s">
        <v>320</v>
      </c>
      <c r="D290" s="15">
        <v>1000000</v>
      </c>
      <c r="E290" s="15">
        <v>1000000</v>
      </c>
      <c r="F290" s="34">
        <v>1000000</v>
      </c>
      <c r="G290" s="15"/>
      <c r="H290" s="15">
        <f t="shared" si="67"/>
        <v>1000000</v>
      </c>
      <c r="I290" s="64">
        <f t="shared" si="68"/>
        <v>1000000</v>
      </c>
      <c r="J290" s="31"/>
      <c r="K290" s="33" t="s">
        <v>1</v>
      </c>
    </row>
    <row r="291" spans="1:11" ht="12.75">
      <c r="A291" s="5" t="s">
        <v>306</v>
      </c>
      <c r="B291" s="23" t="s">
        <v>321</v>
      </c>
      <c r="C291" s="14" t="s">
        <v>322</v>
      </c>
      <c r="D291" s="15">
        <v>0</v>
      </c>
      <c r="E291" s="15">
        <v>0</v>
      </c>
      <c r="F291" s="34">
        <v>1200</v>
      </c>
      <c r="G291" s="15">
        <v>300</v>
      </c>
      <c r="H291" s="15">
        <f t="shared" si="67"/>
        <v>300</v>
      </c>
      <c r="I291" s="64">
        <f t="shared" si="68"/>
        <v>300</v>
      </c>
      <c r="J291" s="31"/>
      <c r="K291" s="33" t="s">
        <v>277</v>
      </c>
    </row>
    <row r="292" spans="1:11" ht="12.75">
      <c r="A292" s="5" t="s">
        <v>306</v>
      </c>
      <c r="B292" s="23" t="s">
        <v>59</v>
      </c>
      <c r="C292" s="14" t="s">
        <v>60</v>
      </c>
      <c r="D292" s="15">
        <v>3720</v>
      </c>
      <c r="E292" s="15">
        <v>0</v>
      </c>
      <c r="F292" s="34">
        <v>226.5</v>
      </c>
      <c r="G292" s="15">
        <v>200</v>
      </c>
      <c r="H292" s="15">
        <f t="shared" si="67"/>
        <v>200</v>
      </c>
      <c r="I292" s="64">
        <v>100</v>
      </c>
      <c r="J292" s="31"/>
      <c r="K292" s="33" t="s">
        <v>287</v>
      </c>
    </row>
    <row r="293" spans="1:11" ht="12.75">
      <c r="A293" s="5" t="s">
        <v>306</v>
      </c>
      <c r="B293" s="23" t="s">
        <v>7</v>
      </c>
      <c r="C293" s="14" t="s">
        <v>8</v>
      </c>
      <c r="D293" s="15">
        <v>47078.77</v>
      </c>
      <c r="E293" s="15">
        <v>54800</v>
      </c>
      <c r="F293" s="34">
        <v>25110.23</v>
      </c>
      <c r="G293" s="15"/>
      <c r="H293" s="15">
        <f t="shared" si="67"/>
        <v>54800</v>
      </c>
      <c r="I293" s="64">
        <v>57100</v>
      </c>
      <c r="J293" s="31"/>
      <c r="K293" s="33" t="s">
        <v>868</v>
      </c>
    </row>
    <row r="294" spans="1:11" ht="12.75">
      <c r="A294" s="5" t="s">
        <v>306</v>
      </c>
      <c r="B294" s="23" t="s">
        <v>11</v>
      </c>
      <c r="C294" s="14" t="s">
        <v>12</v>
      </c>
      <c r="D294" s="15">
        <v>4917.21</v>
      </c>
      <c r="E294" s="15">
        <v>4800</v>
      </c>
      <c r="F294" s="34">
        <v>2164.63</v>
      </c>
      <c r="G294" s="15"/>
      <c r="H294" s="15">
        <f t="shared" si="67"/>
        <v>4800</v>
      </c>
      <c r="I294" s="64">
        <v>5000</v>
      </c>
      <c r="J294" s="31"/>
      <c r="K294" s="33" t="s">
        <v>868</v>
      </c>
    </row>
    <row r="295" spans="1:11" ht="12.75">
      <c r="A295" s="5" t="s">
        <v>306</v>
      </c>
      <c r="B295" s="23" t="s">
        <v>13</v>
      </c>
      <c r="C295" s="14" t="s">
        <v>14</v>
      </c>
      <c r="D295" s="15">
        <v>11561.18</v>
      </c>
      <c r="E295" s="15">
        <v>11000</v>
      </c>
      <c r="F295" s="34">
        <v>5070.57</v>
      </c>
      <c r="G295" s="15"/>
      <c r="H295" s="15">
        <f t="shared" si="67"/>
        <v>11000</v>
      </c>
      <c r="I295" s="64">
        <v>11400</v>
      </c>
      <c r="J295" s="31"/>
      <c r="K295" s="33" t="s">
        <v>868</v>
      </c>
    </row>
    <row r="296" spans="1:11" ht="12.75">
      <c r="A296" s="5" t="s">
        <v>306</v>
      </c>
      <c r="B296" s="23" t="s">
        <v>181</v>
      </c>
      <c r="C296" s="14" t="s">
        <v>323</v>
      </c>
      <c r="D296" s="15">
        <v>24619.53</v>
      </c>
      <c r="E296" s="15">
        <v>0</v>
      </c>
      <c r="F296" s="34">
        <v>0</v>
      </c>
      <c r="G296" s="15"/>
      <c r="H296" s="15">
        <f t="shared" si="67"/>
        <v>0</v>
      </c>
      <c r="I296" s="64">
        <f>H296</f>
        <v>0</v>
      </c>
      <c r="J296" s="31"/>
      <c r="K296" s="33" t="s">
        <v>870</v>
      </c>
    </row>
    <row r="297" spans="1:11" ht="12.75">
      <c r="A297" s="5" t="s">
        <v>306</v>
      </c>
      <c r="B297" s="23" t="s">
        <v>67</v>
      </c>
      <c r="C297" s="14" t="s">
        <v>324</v>
      </c>
      <c r="D297" s="15">
        <v>0</v>
      </c>
      <c r="E297" s="15">
        <v>0</v>
      </c>
      <c r="F297" s="34">
        <v>0</v>
      </c>
      <c r="G297" s="15"/>
      <c r="H297" s="15">
        <f t="shared" si="67"/>
        <v>0</v>
      </c>
      <c r="I297" s="64">
        <f>H297</f>
        <v>0</v>
      </c>
      <c r="J297" s="31"/>
      <c r="K297" s="33" t="s">
        <v>277</v>
      </c>
    </row>
    <row r="298" spans="1:11" ht="12.75">
      <c r="A298" s="5" t="s">
        <v>306</v>
      </c>
      <c r="B298" s="23" t="s">
        <v>325</v>
      </c>
      <c r="C298" s="14" t="s">
        <v>326</v>
      </c>
      <c r="D298" s="15">
        <v>2243.94</v>
      </c>
      <c r="E298" s="15">
        <v>6000</v>
      </c>
      <c r="F298" s="34">
        <v>1671.56</v>
      </c>
      <c r="G298" s="15"/>
      <c r="H298" s="15">
        <f t="shared" si="67"/>
        <v>6000</v>
      </c>
      <c r="I298" s="64">
        <f>H298</f>
        <v>6000</v>
      </c>
      <c r="J298" s="31"/>
      <c r="K298" s="33" t="s">
        <v>277</v>
      </c>
    </row>
    <row r="299" spans="1:11" ht="12.75">
      <c r="A299" s="35">
        <v>230</v>
      </c>
      <c r="B299" s="36">
        <v>5024</v>
      </c>
      <c r="C299" s="14" t="s">
        <v>854</v>
      </c>
      <c r="D299" s="15">
        <v>0</v>
      </c>
      <c r="E299" s="15">
        <v>0</v>
      </c>
      <c r="F299" s="34">
        <v>0</v>
      </c>
      <c r="G299" s="15">
        <v>200</v>
      </c>
      <c r="H299" s="15">
        <f t="shared" si="67"/>
        <v>200</v>
      </c>
      <c r="I299" s="64">
        <v>500</v>
      </c>
      <c r="J299" s="31"/>
      <c r="K299" s="33"/>
    </row>
    <row r="300" spans="1:11" ht="12.75">
      <c r="A300" s="5" t="s">
        <v>306</v>
      </c>
      <c r="B300" s="23" t="s">
        <v>327</v>
      </c>
      <c r="C300" s="14" t="s">
        <v>328</v>
      </c>
      <c r="D300" s="15">
        <v>15050.94</v>
      </c>
      <c r="E300" s="15">
        <v>0</v>
      </c>
      <c r="F300" s="34">
        <v>0</v>
      </c>
      <c r="G300" s="15"/>
      <c r="H300" s="15">
        <f t="shared" si="67"/>
        <v>0</v>
      </c>
      <c r="I300" s="64">
        <f>H300</f>
        <v>0</v>
      </c>
      <c r="J300" s="31"/>
      <c r="K300" s="33" t="s">
        <v>329</v>
      </c>
    </row>
    <row r="301" spans="1:11" ht="12.75">
      <c r="A301" s="5" t="s">
        <v>306</v>
      </c>
      <c r="B301" s="23" t="s">
        <v>73</v>
      </c>
      <c r="C301" s="14" t="s">
        <v>74</v>
      </c>
      <c r="D301" s="15">
        <v>6084.7</v>
      </c>
      <c r="E301" s="15">
        <v>7000</v>
      </c>
      <c r="F301" s="34">
        <v>2539.93</v>
      </c>
      <c r="G301" s="15"/>
      <c r="H301" s="15">
        <f t="shared" si="67"/>
        <v>7000</v>
      </c>
      <c r="I301" s="64">
        <f>H301</f>
        <v>7000</v>
      </c>
      <c r="J301" s="31"/>
      <c r="K301" s="33" t="s">
        <v>277</v>
      </c>
    </row>
    <row r="302" spans="1:11" ht="12.75">
      <c r="A302" s="5" t="s">
        <v>306</v>
      </c>
      <c r="B302" s="23" t="s">
        <v>76</v>
      </c>
      <c r="C302" s="14" t="s">
        <v>77</v>
      </c>
      <c r="D302" s="15">
        <v>39536.83</v>
      </c>
      <c r="E302" s="15">
        <v>20500</v>
      </c>
      <c r="F302" s="34">
        <v>24136.47</v>
      </c>
      <c r="G302" s="15">
        <v>8700</v>
      </c>
      <c r="H302" s="15">
        <f t="shared" si="67"/>
        <v>29200</v>
      </c>
      <c r="I302" s="64">
        <v>20500</v>
      </c>
      <c r="J302" s="31"/>
      <c r="K302" s="33" t="s">
        <v>277</v>
      </c>
    </row>
    <row r="303" spans="1:11" ht="12.75">
      <c r="A303" s="5" t="s">
        <v>306</v>
      </c>
      <c r="B303" s="23" t="s">
        <v>224</v>
      </c>
      <c r="C303" s="14" t="s">
        <v>330</v>
      </c>
      <c r="D303" s="15">
        <v>3753.42</v>
      </c>
      <c r="E303" s="15">
        <v>0</v>
      </c>
      <c r="F303" s="34">
        <v>0</v>
      </c>
      <c r="G303" s="15"/>
      <c r="H303" s="15">
        <f t="shared" si="67"/>
        <v>0</v>
      </c>
      <c r="I303" s="64">
        <f>H303</f>
        <v>0</v>
      </c>
      <c r="J303" s="31"/>
      <c r="K303" s="33" t="s">
        <v>277</v>
      </c>
    </row>
    <row r="304" spans="1:11" ht="12.75">
      <c r="A304" s="5" t="s">
        <v>306</v>
      </c>
      <c r="B304" s="23" t="s">
        <v>257</v>
      </c>
      <c r="C304" s="14" t="s">
        <v>331</v>
      </c>
      <c r="D304" s="15">
        <v>31.54</v>
      </c>
      <c r="E304" s="15">
        <v>0</v>
      </c>
      <c r="F304" s="34">
        <v>0</v>
      </c>
      <c r="G304" s="15"/>
      <c r="H304" s="15">
        <f t="shared" si="67"/>
        <v>0</v>
      </c>
      <c r="I304" s="64">
        <f>H304</f>
        <v>0</v>
      </c>
      <c r="J304" s="31"/>
      <c r="K304" s="33" t="s">
        <v>329</v>
      </c>
    </row>
    <row r="305" spans="1:11" ht="12.75">
      <c r="A305" s="5" t="s">
        <v>306</v>
      </c>
      <c r="B305" s="23" t="s">
        <v>78</v>
      </c>
      <c r="C305" s="14" t="s">
        <v>79</v>
      </c>
      <c r="D305" s="15">
        <v>296.1</v>
      </c>
      <c r="E305" s="15">
        <v>0</v>
      </c>
      <c r="F305" s="34">
        <v>0</v>
      </c>
      <c r="G305" s="15"/>
      <c r="H305" s="15">
        <f t="shared" si="67"/>
        <v>0</v>
      </c>
      <c r="I305" s="64">
        <f>H305</f>
        <v>0</v>
      </c>
      <c r="J305" s="31"/>
      <c r="K305" s="33" t="s">
        <v>277</v>
      </c>
    </row>
    <row r="306" spans="1:11" ht="12.75">
      <c r="A306" s="5" t="s">
        <v>306</v>
      </c>
      <c r="B306" s="23" t="s">
        <v>80</v>
      </c>
      <c r="C306" s="14" t="s">
        <v>81</v>
      </c>
      <c r="D306" s="15">
        <v>3326.27</v>
      </c>
      <c r="E306" s="15">
        <v>5600</v>
      </c>
      <c r="F306" s="34">
        <v>2250.06</v>
      </c>
      <c r="G306" s="15"/>
      <c r="H306" s="15">
        <f t="shared" si="67"/>
        <v>5600</v>
      </c>
      <c r="I306" s="64">
        <f>H306</f>
        <v>5600</v>
      </c>
      <c r="J306" s="31"/>
      <c r="K306" s="33" t="s">
        <v>277</v>
      </c>
    </row>
    <row r="307" spans="1:11" ht="12.75">
      <c r="A307" s="5" t="s">
        <v>306</v>
      </c>
      <c r="B307" s="23" t="s">
        <v>82</v>
      </c>
      <c r="C307" s="14" t="s">
        <v>83</v>
      </c>
      <c r="D307" s="15">
        <v>12244.16</v>
      </c>
      <c r="E307" s="15">
        <v>14200</v>
      </c>
      <c r="F307" s="34">
        <v>8349.55</v>
      </c>
      <c r="G307" s="15"/>
      <c r="H307" s="15">
        <f t="shared" si="67"/>
        <v>14200</v>
      </c>
      <c r="I307" s="64">
        <v>13200</v>
      </c>
      <c r="J307" s="31"/>
      <c r="K307" s="33" t="s">
        <v>277</v>
      </c>
    </row>
    <row r="308" spans="1:11" ht="12.75">
      <c r="A308" s="5" t="s">
        <v>306</v>
      </c>
      <c r="B308" s="23" t="s">
        <v>332</v>
      </c>
      <c r="C308" s="14" t="s">
        <v>333</v>
      </c>
      <c r="D308" s="15">
        <v>1432693.2</v>
      </c>
      <c r="E308" s="15">
        <v>1432700</v>
      </c>
      <c r="F308" s="34">
        <v>1432693.2</v>
      </c>
      <c r="G308" s="15"/>
      <c r="H308" s="15">
        <f t="shared" si="67"/>
        <v>1432700</v>
      </c>
      <c r="I308" s="64">
        <f>H308</f>
        <v>1432700</v>
      </c>
      <c r="J308" s="31"/>
      <c r="K308" s="33" t="s">
        <v>1</v>
      </c>
    </row>
    <row r="309" spans="1:11" ht="12.75">
      <c r="A309" s="5" t="s">
        <v>306</v>
      </c>
      <c r="B309" s="23" t="s">
        <v>334</v>
      </c>
      <c r="C309" s="14" t="s">
        <v>335</v>
      </c>
      <c r="D309" s="15">
        <v>833773.31</v>
      </c>
      <c r="E309" s="15">
        <v>855000</v>
      </c>
      <c r="F309" s="34">
        <v>526202.11</v>
      </c>
      <c r="G309" s="15">
        <v>49500</v>
      </c>
      <c r="H309" s="15">
        <f t="shared" si="67"/>
        <v>904500</v>
      </c>
      <c r="I309" s="64">
        <f aca="true" t="shared" si="69" ref="I309:I322">H309</f>
        <v>904500</v>
      </c>
      <c r="J309" s="31"/>
      <c r="K309" s="33" t="s">
        <v>1</v>
      </c>
    </row>
    <row r="310" spans="1:11" ht="12.75">
      <c r="A310" s="5" t="s">
        <v>306</v>
      </c>
      <c r="B310" s="23" t="s">
        <v>88</v>
      </c>
      <c r="C310" s="14" t="s">
        <v>336</v>
      </c>
      <c r="D310" s="15">
        <v>5840.43</v>
      </c>
      <c r="E310" s="15">
        <v>0</v>
      </c>
      <c r="F310" s="34">
        <v>4725.49</v>
      </c>
      <c r="G310" s="15"/>
      <c r="H310" s="15">
        <f t="shared" si="67"/>
        <v>0</v>
      </c>
      <c r="I310" s="64">
        <f t="shared" si="69"/>
        <v>0</v>
      </c>
      <c r="J310" s="31"/>
      <c r="K310" s="33" t="s">
        <v>869</v>
      </c>
    </row>
    <row r="311" spans="1:11" ht="12.75">
      <c r="A311" s="5" t="s">
        <v>306</v>
      </c>
      <c r="B311" s="23" t="s">
        <v>90</v>
      </c>
      <c r="C311" s="14" t="s">
        <v>337</v>
      </c>
      <c r="D311" s="15">
        <v>3401.6</v>
      </c>
      <c r="E311" s="15">
        <v>0</v>
      </c>
      <c r="F311" s="34">
        <v>0</v>
      </c>
      <c r="G311" s="15"/>
      <c r="H311" s="15">
        <f t="shared" si="67"/>
        <v>0</v>
      </c>
      <c r="I311" s="64">
        <f t="shared" si="69"/>
        <v>0</v>
      </c>
      <c r="J311" s="31"/>
      <c r="K311" s="33" t="s">
        <v>869</v>
      </c>
    </row>
    <row r="312" spans="1:11" ht="12.75">
      <c r="A312" s="5" t="s">
        <v>306</v>
      </c>
      <c r="B312" s="23" t="s">
        <v>338</v>
      </c>
      <c r="C312" s="14" t="s">
        <v>339</v>
      </c>
      <c r="D312" s="15">
        <v>0</v>
      </c>
      <c r="E312" s="15">
        <v>0</v>
      </c>
      <c r="F312" s="34">
        <v>0</v>
      </c>
      <c r="G312" s="15"/>
      <c r="H312" s="15">
        <f t="shared" si="67"/>
        <v>0</v>
      </c>
      <c r="I312" s="64">
        <f t="shared" si="69"/>
        <v>0</v>
      </c>
      <c r="J312" s="31"/>
      <c r="K312" s="33" t="s">
        <v>869</v>
      </c>
    </row>
    <row r="313" spans="1:11" ht="12.75">
      <c r="A313" s="5" t="s">
        <v>306</v>
      </c>
      <c r="B313" s="23" t="s">
        <v>340</v>
      </c>
      <c r="C313" s="14" t="s">
        <v>341</v>
      </c>
      <c r="D313" s="15">
        <v>0</v>
      </c>
      <c r="E313" s="15">
        <v>0</v>
      </c>
      <c r="F313" s="34">
        <v>0</v>
      </c>
      <c r="G313" s="15"/>
      <c r="H313" s="15">
        <f t="shared" si="67"/>
        <v>0</v>
      </c>
      <c r="I313" s="64">
        <f t="shared" si="69"/>
        <v>0</v>
      </c>
      <c r="J313" s="31"/>
      <c r="K313" s="33" t="s">
        <v>869</v>
      </c>
    </row>
    <row r="314" spans="1:11" ht="12.75">
      <c r="A314" s="5" t="s">
        <v>306</v>
      </c>
      <c r="B314" s="23" t="s">
        <v>342</v>
      </c>
      <c r="C314" s="14" t="s">
        <v>343</v>
      </c>
      <c r="D314" s="15">
        <v>0</v>
      </c>
      <c r="E314" s="15">
        <v>0</v>
      </c>
      <c r="F314" s="34">
        <v>0</v>
      </c>
      <c r="G314" s="15"/>
      <c r="H314" s="15">
        <f t="shared" si="67"/>
        <v>0</v>
      </c>
      <c r="I314" s="64">
        <f t="shared" si="69"/>
        <v>0</v>
      </c>
      <c r="J314" s="31"/>
      <c r="K314" s="33" t="s">
        <v>869</v>
      </c>
    </row>
    <row r="315" spans="1:11" ht="12.75">
      <c r="A315" s="5" t="s">
        <v>306</v>
      </c>
      <c r="B315" s="23" t="s">
        <v>92</v>
      </c>
      <c r="C315" s="14" t="s">
        <v>93</v>
      </c>
      <c r="D315" s="15">
        <v>13963.77</v>
      </c>
      <c r="E315" s="15">
        <v>0</v>
      </c>
      <c r="F315" s="34">
        <v>4654.85</v>
      </c>
      <c r="G315" s="15"/>
      <c r="H315" s="15">
        <f t="shared" si="67"/>
        <v>0</v>
      </c>
      <c r="I315" s="64">
        <f t="shared" si="69"/>
        <v>0</v>
      </c>
      <c r="J315" s="31"/>
      <c r="K315" s="33" t="s">
        <v>869</v>
      </c>
    </row>
    <row r="316" spans="1:11" ht="12.75">
      <c r="A316" s="5" t="s">
        <v>306</v>
      </c>
      <c r="B316" s="23" t="s">
        <v>344</v>
      </c>
      <c r="C316" s="14" t="s">
        <v>345</v>
      </c>
      <c r="D316" s="15">
        <v>9186.83</v>
      </c>
      <c r="E316" s="15">
        <v>7500</v>
      </c>
      <c r="F316" s="34">
        <v>4922.83</v>
      </c>
      <c r="G316" s="15"/>
      <c r="H316" s="15">
        <f t="shared" si="67"/>
        <v>7500</v>
      </c>
      <c r="I316" s="64">
        <f t="shared" si="69"/>
        <v>7500</v>
      </c>
      <c r="J316" s="31"/>
      <c r="K316" s="33" t="s">
        <v>277</v>
      </c>
    </row>
    <row r="317" spans="1:11" ht="12.75">
      <c r="A317" s="5" t="s">
        <v>306</v>
      </c>
      <c r="B317" s="23" t="s">
        <v>15</v>
      </c>
      <c r="C317" s="14" t="s">
        <v>16</v>
      </c>
      <c r="D317" s="15">
        <v>0</v>
      </c>
      <c r="E317" s="15">
        <v>0</v>
      </c>
      <c r="F317" s="34">
        <v>0</v>
      </c>
      <c r="G317" s="15"/>
      <c r="H317" s="15">
        <f t="shared" si="67"/>
        <v>0</v>
      </c>
      <c r="I317" s="64">
        <f t="shared" si="69"/>
        <v>0</v>
      </c>
      <c r="J317" s="31"/>
      <c r="K317" s="33" t="s">
        <v>277</v>
      </c>
    </row>
    <row r="318" spans="1:11" ht="12.75">
      <c r="A318" s="5" t="s">
        <v>306</v>
      </c>
      <c r="B318" s="23" t="s">
        <v>226</v>
      </c>
      <c r="C318" s="14" t="s">
        <v>227</v>
      </c>
      <c r="D318" s="15">
        <v>0</v>
      </c>
      <c r="E318" s="15">
        <v>0</v>
      </c>
      <c r="F318" s="34">
        <v>0</v>
      </c>
      <c r="G318" s="15"/>
      <c r="H318" s="15">
        <f t="shared" si="67"/>
        <v>0</v>
      </c>
      <c r="I318" s="64">
        <f t="shared" si="69"/>
        <v>0</v>
      </c>
      <c r="J318" s="31"/>
      <c r="K318" s="33" t="s">
        <v>277</v>
      </c>
    </row>
    <row r="319" spans="1:11" ht="12.75">
      <c r="A319" s="5" t="s">
        <v>306</v>
      </c>
      <c r="B319" s="23" t="s">
        <v>185</v>
      </c>
      <c r="C319" s="14" t="s">
        <v>186</v>
      </c>
      <c r="D319" s="15">
        <v>350.04</v>
      </c>
      <c r="E319" s="15">
        <v>500</v>
      </c>
      <c r="F319" s="34">
        <v>0</v>
      </c>
      <c r="G319" s="15"/>
      <c r="H319" s="15">
        <f t="shared" si="67"/>
        <v>500</v>
      </c>
      <c r="I319" s="64">
        <f t="shared" si="69"/>
        <v>500</v>
      </c>
      <c r="J319" s="31"/>
      <c r="K319" s="33" t="s">
        <v>277</v>
      </c>
    </row>
    <row r="320" spans="1:11" ht="12.75">
      <c r="A320" s="5" t="s">
        <v>306</v>
      </c>
      <c r="B320" s="23" t="s">
        <v>290</v>
      </c>
      <c r="C320" s="14" t="s">
        <v>291</v>
      </c>
      <c r="D320" s="15">
        <v>1766.24</v>
      </c>
      <c r="E320" s="15">
        <v>1600</v>
      </c>
      <c r="F320" s="34">
        <v>684.91</v>
      </c>
      <c r="G320" s="15"/>
      <c r="H320" s="15">
        <f t="shared" si="67"/>
        <v>1600</v>
      </c>
      <c r="I320" s="64">
        <f t="shared" si="69"/>
        <v>1600</v>
      </c>
      <c r="J320" s="31"/>
      <c r="K320" s="33" t="s">
        <v>277</v>
      </c>
    </row>
    <row r="321" spans="1:11" ht="12.75">
      <c r="A321" s="5" t="s">
        <v>306</v>
      </c>
      <c r="B321" s="23" t="s">
        <v>292</v>
      </c>
      <c r="C321" s="14" t="s">
        <v>293</v>
      </c>
      <c r="D321" s="15">
        <v>21250</v>
      </c>
      <c r="E321" s="15">
        <v>23000</v>
      </c>
      <c r="F321" s="34">
        <v>12460.5</v>
      </c>
      <c r="G321" s="15"/>
      <c r="H321" s="15">
        <f t="shared" si="67"/>
        <v>23000</v>
      </c>
      <c r="I321" s="64">
        <f t="shared" si="69"/>
        <v>23000</v>
      </c>
      <c r="J321" s="31"/>
      <c r="K321" s="33" t="s">
        <v>277</v>
      </c>
    </row>
    <row r="322" spans="1:11" ht="12.75">
      <c r="A322" s="5" t="s">
        <v>306</v>
      </c>
      <c r="B322" s="23" t="s">
        <v>346</v>
      </c>
      <c r="C322" s="14" t="s">
        <v>347</v>
      </c>
      <c r="D322" s="15">
        <v>1790</v>
      </c>
      <c r="E322" s="15">
        <v>1800</v>
      </c>
      <c r="F322" s="34">
        <v>0</v>
      </c>
      <c r="G322" s="15"/>
      <c r="H322" s="15">
        <f t="shared" si="67"/>
        <v>1800</v>
      </c>
      <c r="I322" s="64">
        <f t="shared" si="69"/>
        <v>1800</v>
      </c>
      <c r="J322" s="31"/>
      <c r="K322" s="33" t="s">
        <v>277</v>
      </c>
    </row>
    <row r="323" spans="1:11" ht="12.75">
      <c r="A323" s="5" t="s">
        <v>306</v>
      </c>
      <c r="B323" s="23" t="s">
        <v>294</v>
      </c>
      <c r="C323" s="14" t="s">
        <v>295</v>
      </c>
      <c r="D323" s="15">
        <v>40178.7</v>
      </c>
      <c r="E323" s="15">
        <v>45000</v>
      </c>
      <c r="F323" s="34">
        <v>23645.81</v>
      </c>
      <c r="G323" s="15"/>
      <c r="H323" s="15">
        <f t="shared" si="67"/>
        <v>45000</v>
      </c>
      <c r="I323" s="64">
        <v>37000</v>
      </c>
      <c r="J323" s="31"/>
      <c r="K323" s="33" t="s">
        <v>277</v>
      </c>
    </row>
    <row r="324" spans="1:11" ht="12.75">
      <c r="A324" s="5" t="s">
        <v>306</v>
      </c>
      <c r="B324" s="23" t="s">
        <v>22</v>
      </c>
      <c r="C324" s="14" t="s">
        <v>23</v>
      </c>
      <c r="D324" s="15">
        <v>395.85</v>
      </c>
      <c r="E324" s="15">
        <v>500</v>
      </c>
      <c r="F324" s="34">
        <v>540.61</v>
      </c>
      <c r="G324" s="15">
        <v>200</v>
      </c>
      <c r="H324" s="15">
        <f t="shared" si="67"/>
        <v>700</v>
      </c>
      <c r="I324" s="64">
        <v>500</v>
      </c>
      <c r="J324" s="31"/>
      <c r="K324" s="33" t="s">
        <v>277</v>
      </c>
    </row>
    <row r="325" spans="1:11" ht="12.75">
      <c r="A325" s="5" t="s">
        <v>306</v>
      </c>
      <c r="B325" s="23" t="s">
        <v>296</v>
      </c>
      <c r="C325" s="14" t="s">
        <v>297</v>
      </c>
      <c r="D325" s="15">
        <v>31561.83</v>
      </c>
      <c r="E325" s="15">
        <v>44500</v>
      </c>
      <c r="F325" s="34">
        <v>12329.62</v>
      </c>
      <c r="G325" s="15"/>
      <c r="H325" s="15">
        <f t="shared" si="67"/>
        <v>44500</v>
      </c>
      <c r="I325" s="64">
        <f>H325</f>
        <v>44500</v>
      </c>
      <c r="J325" s="31"/>
      <c r="K325" s="33" t="s">
        <v>277</v>
      </c>
    </row>
    <row r="326" spans="1:11" ht="12.75">
      <c r="A326" s="5" t="s">
        <v>306</v>
      </c>
      <c r="B326" s="23" t="s">
        <v>298</v>
      </c>
      <c r="C326" s="14" t="s">
        <v>299</v>
      </c>
      <c r="D326" s="15">
        <v>1360.25</v>
      </c>
      <c r="E326" s="15">
        <v>300</v>
      </c>
      <c r="F326" s="34">
        <v>929.46</v>
      </c>
      <c r="G326" s="15">
        <v>700</v>
      </c>
      <c r="H326" s="15">
        <f t="shared" si="67"/>
        <v>1000</v>
      </c>
      <c r="I326" s="64">
        <f aca="true" t="shared" si="70" ref="I326:I336">H326</f>
        <v>1000</v>
      </c>
      <c r="J326" s="31"/>
      <c r="K326" s="33" t="s">
        <v>277</v>
      </c>
    </row>
    <row r="327" spans="1:11" ht="12.75">
      <c r="A327" s="5" t="s">
        <v>306</v>
      </c>
      <c r="B327" s="23" t="s">
        <v>300</v>
      </c>
      <c r="C327" s="14" t="s">
        <v>348</v>
      </c>
      <c r="D327" s="15">
        <v>392.74</v>
      </c>
      <c r="E327" s="15">
        <v>100</v>
      </c>
      <c r="F327" s="34">
        <v>0</v>
      </c>
      <c r="G327" s="15"/>
      <c r="H327" s="15">
        <f t="shared" si="67"/>
        <v>100</v>
      </c>
      <c r="I327" s="64">
        <f t="shared" si="70"/>
        <v>100</v>
      </c>
      <c r="J327" s="31"/>
      <c r="K327" s="33" t="s">
        <v>277</v>
      </c>
    </row>
    <row r="328" spans="1:11" ht="12.75">
      <c r="A328" s="5" t="s">
        <v>306</v>
      </c>
      <c r="B328" s="23" t="s">
        <v>103</v>
      </c>
      <c r="C328" s="14" t="s">
        <v>104</v>
      </c>
      <c r="D328" s="15">
        <v>68500</v>
      </c>
      <c r="E328" s="15">
        <v>0</v>
      </c>
      <c r="F328" s="34">
        <v>0</v>
      </c>
      <c r="G328" s="15"/>
      <c r="H328" s="15">
        <f t="shared" si="67"/>
        <v>0</v>
      </c>
      <c r="I328" s="64">
        <f t="shared" si="70"/>
        <v>0</v>
      </c>
      <c r="J328" s="31"/>
      <c r="K328" s="33" t="s">
        <v>329</v>
      </c>
    </row>
    <row r="329" spans="1:11" ht="12.75">
      <c r="A329" s="5" t="s">
        <v>306</v>
      </c>
      <c r="B329" s="23" t="s">
        <v>349</v>
      </c>
      <c r="C329" s="14" t="s">
        <v>350</v>
      </c>
      <c r="D329" s="15">
        <v>0</v>
      </c>
      <c r="E329" s="15">
        <v>0</v>
      </c>
      <c r="F329" s="34">
        <v>0</v>
      </c>
      <c r="G329" s="15">
        <v>400</v>
      </c>
      <c r="H329" s="15">
        <f t="shared" si="67"/>
        <v>400</v>
      </c>
      <c r="I329" s="64">
        <f t="shared" si="70"/>
        <v>400</v>
      </c>
      <c r="J329" s="31"/>
      <c r="K329" s="33" t="s">
        <v>277</v>
      </c>
    </row>
    <row r="330" spans="1:11" ht="12.75">
      <c r="A330" s="5" t="s">
        <v>306</v>
      </c>
      <c r="B330" s="23" t="s">
        <v>351</v>
      </c>
      <c r="C330" s="14" t="s">
        <v>352</v>
      </c>
      <c r="D330" s="15">
        <v>0</v>
      </c>
      <c r="E330" s="15">
        <v>0</v>
      </c>
      <c r="F330" s="34">
        <v>0</v>
      </c>
      <c r="G330" s="15"/>
      <c r="H330" s="15">
        <f t="shared" si="67"/>
        <v>0</v>
      </c>
      <c r="I330" s="64">
        <f t="shared" si="70"/>
        <v>0</v>
      </c>
      <c r="J330" s="31"/>
      <c r="K330" s="33" t="s">
        <v>277</v>
      </c>
    </row>
    <row r="331" spans="1:11" ht="12.75">
      <c r="A331" s="5" t="s">
        <v>306</v>
      </c>
      <c r="B331" s="23" t="s">
        <v>353</v>
      </c>
      <c r="C331" s="14" t="s">
        <v>354</v>
      </c>
      <c r="D331" s="15">
        <v>481.29</v>
      </c>
      <c r="E331" s="15">
        <v>0</v>
      </c>
      <c r="F331" s="34">
        <v>0</v>
      </c>
      <c r="G331" s="15"/>
      <c r="H331" s="15">
        <f t="shared" si="67"/>
        <v>0</v>
      </c>
      <c r="I331" s="64">
        <f t="shared" si="70"/>
        <v>0</v>
      </c>
      <c r="J331" s="31"/>
      <c r="K331" s="33" t="s">
        <v>277</v>
      </c>
    </row>
    <row r="332" spans="1:11" ht="12.75">
      <c r="A332" s="5" t="s">
        <v>306</v>
      </c>
      <c r="B332" s="23" t="s">
        <v>28</v>
      </c>
      <c r="C332" s="14" t="s">
        <v>29</v>
      </c>
      <c r="D332" s="15">
        <v>43953.11</v>
      </c>
      <c r="E332" s="15">
        <v>44000</v>
      </c>
      <c r="F332" s="34">
        <v>51854.36</v>
      </c>
      <c r="G332" s="15">
        <v>7900</v>
      </c>
      <c r="H332" s="15">
        <f t="shared" si="67"/>
        <v>51900</v>
      </c>
      <c r="I332" s="64">
        <v>52000</v>
      </c>
      <c r="J332" s="31"/>
      <c r="K332" s="33" t="s">
        <v>1</v>
      </c>
    </row>
    <row r="333" spans="1:11" ht="12.75">
      <c r="A333" s="5" t="s">
        <v>306</v>
      </c>
      <c r="B333" s="23" t="s">
        <v>109</v>
      </c>
      <c r="C333" s="14" t="s">
        <v>110</v>
      </c>
      <c r="D333" s="15">
        <v>11353.74</v>
      </c>
      <c r="E333" s="15">
        <v>14000</v>
      </c>
      <c r="F333" s="34">
        <v>6991.3</v>
      </c>
      <c r="G333" s="15"/>
      <c r="H333" s="15">
        <f t="shared" si="67"/>
        <v>14000</v>
      </c>
      <c r="I333" s="64">
        <f t="shared" si="70"/>
        <v>14000</v>
      </c>
      <c r="J333" s="31"/>
      <c r="K333" s="33" t="s">
        <v>277</v>
      </c>
    </row>
    <row r="334" spans="1:11" ht="12.75">
      <c r="A334" s="5" t="s">
        <v>306</v>
      </c>
      <c r="B334" s="23" t="s">
        <v>113</v>
      </c>
      <c r="C334" s="14" t="s">
        <v>114</v>
      </c>
      <c r="D334" s="15">
        <v>862.75</v>
      </c>
      <c r="E334" s="15">
        <v>3000</v>
      </c>
      <c r="F334" s="34">
        <v>227.72</v>
      </c>
      <c r="G334" s="15"/>
      <c r="H334" s="15">
        <f t="shared" si="67"/>
        <v>3000</v>
      </c>
      <c r="I334" s="64">
        <f t="shared" si="70"/>
        <v>3000</v>
      </c>
      <c r="J334" s="31"/>
      <c r="K334" s="33" t="s">
        <v>277</v>
      </c>
    </row>
    <row r="335" spans="1:11" ht="12.75">
      <c r="A335" s="5" t="s">
        <v>306</v>
      </c>
      <c r="B335" s="23" t="s">
        <v>119</v>
      </c>
      <c r="C335" s="14" t="s">
        <v>355</v>
      </c>
      <c r="D335" s="15">
        <v>5988.26</v>
      </c>
      <c r="E335" s="15">
        <v>13000</v>
      </c>
      <c r="F335" s="34">
        <v>3987.9</v>
      </c>
      <c r="G335" s="15">
        <v>-4000</v>
      </c>
      <c r="H335" s="15">
        <f t="shared" si="67"/>
        <v>9000</v>
      </c>
      <c r="I335" s="64">
        <f t="shared" si="70"/>
        <v>9000</v>
      </c>
      <c r="J335" s="31"/>
      <c r="K335" s="33" t="s">
        <v>277</v>
      </c>
    </row>
    <row r="336" spans="1:11" ht="12.75">
      <c r="A336" s="5" t="s">
        <v>306</v>
      </c>
      <c r="B336" s="23" t="s">
        <v>125</v>
      </c>
      <c r="C336" s="14" t="s">
        <v>126</v>
      </c>
      <c r="D336" s="15">
        <v>0</v>
      </c>
      <c r="E336" s="15">
        <v>300</v>
      </c>
      <c r="F336" s="34">
        <v>0</v>
      </c>
      <c r="G336" s="15"/>
      <c r="H336" s="15">
        <f t="shared" si="67"/>
        <v>300</v>
      </c>
      <c r="I336" s="64">
        <f t="shared" si="70"/>
        <v>300</v>
      </c>
      <c r="J336" s="31"/>
      <c r="K336" s="33" t="s">
        <v>277</v>
      </c>
    </row>
    <row r="337" spans="1:11" ht="12.75">
      <c r="A337" s="5" t="s">
        <v>306</v>
      </c>
      <c r="B337" s="23" t="s">
        <v>129</v>
      </c>
      <c r="C337" s="14" t="s">
        <v>130</v>
      </c>
      <c r="D337" s="15">
        <v>535.5</v>
      </c>
      <c r="E337" s="15">
        <v>700</v>
      </c>
      <c r="F337" s="34">
        <v>0</v>
      </c>
      <c r="G337" s="15"/>
      <c r="H337" s="15">
        <f t="shared" si="67"/>
        <v>700</v>
      </c>
      <c r="I337" s="64">
        <v>500</v>
      </c>
      <c r="J337" s="31"/>
      <c r="K337" s="33" t="s">
        <v>277</v>
      </c>
    </row>
    <row r="338" spans="1:11" ht="12.75">
      <c r="A338" s="5" t="s">
        <v>306</v>
      </c>
      <c r="B338" s="23" t="s">
        <v>302</v>
      </c>
      <c r="C338" s="14" t="s">
        <v>303</v>
      </c>
      <c r="D338" s="15">
        <v>5254</v>
      </c>
      <c r="E338" s="15">
        <v>6500</v>
      </c>
      <c r="F338" s="34">
        <v>4392.1</v>
      </c>
      <c r="G338" s="15"/>
      <c r="H338" s="15">
        <f t="shared" si="67"/>
        <v>6500</v>
      </c>
      <c r="I338" s="64">
        <f>H338</f>
        <v>6500</v>
      </c>
      <c r="J338" s="31"/>
      <c r="K338" s="33" t="s">
        <v>277</v>
      </c>
    </row>
    <row r="339" spans="1:11" ht="12.75">
      <c r="A339" s="5" t="s">
        <v>306</v>
      </c>
      <c r="B339" s="23" t="s">
        <v>304</v>
      </c>
      <c r="C339" s="14" t="s">
        <v>305</v>
      </c>
      <c r="D339" s="15">
        <v>750</v>
      </c>
      <c r="E339" s="15">
        <v>0</v>
      </c>
      <c r="F339" s="34">
        <v>4931.06</v>
      </c>
      <c r="G339" s="15">
        <v>5000</v>
      </c>
      <c r="H339" s="15">
        <f t="shared" si="67"/>
        <v>5000</v>
      </c>
      <c r="I339" s="64">
        <f aca="true" t="shared" si="71" ref="I339:I344">H339</f>
        <v>5000</v>
      </c>
      <c r="J339" s="31"/>
      <c r="K339" s="33" t="s">
        <v>277</v>
      </c>
    </row>
    <row r="340" spans="1:11" ht="12.75">
      <c r="A340" s="5" t="s">
        <v>306</v>
      </c>
      <c r="B340" s="23" t="s">
        <v>206</v>
      </c>
      <c r="C340" s="14" t="s">
        <v>207</v>
      </c>
      <c r="D340" s="15">
        <v>3720</v>
      </c>
      <c r="E340" s="15">
        <v>0</v>
      </c>
      <c r="F340" s="34">
        <v>0</v>
      </c>
      <c r="G340" s="15"/>
      <c r="H340" s="15">
        <f t="shared" si="67"/>
        <v>0</v>
      </c>
      <c r="I340" s="64">
        <f t="shared" si="71"/>
        <v>0</v>
      </c>
      <c r="J340" s="31"/>
      <c r="K340" s="33" t="s">
        <v>287</v>
      </c>
    </row>
    <row r="341" spans="1:11" ht="12.75">
      <c r="A341" s="5" t="s">
        <v>306</v>
      </c>
      <c r="B341" s="23" t="s">
        <v>133</v>
      </c>
      <c r="C341" s="14" t="s">
        <v>134</v>
      </c>
      <c r="D341" s="15">
        <v>206</v>
      </c>
      <c r="E341" s="15">
        <v>300</v>
      </c>
      <c r="F341" s="34">
        <v>355.25</v>
      </c>
      <c r="G341" s="15"/>
      <c r="H341" s="15">
        <f t="shared" si="67"/>
        <v>300</v>
      </c>
      <c r="I341" s="64">
        <f t="shared" si="71"/>
        <v>300</v>
      </c>
      <c r="J341" s="31"/>
      <c r="K341" s="33" t="s">
        <v>277</v>
      </c>
    </row>
    <row r="342" spans="1:11" ht="12.75">
      <c r="A342" s="5" t="s">
        <v>306</v>
      </c>
      <c r="B342" s="23" t="s">
        <v>135</v>
      </c>
      <c r="C342" s="14" t="s">
        <v>136</v>
      </c>
      <c r="D342" s="15">
        <v>533.85</v>
      </c>
      <c r="E342" s="15">
        <v>500</v>
      </c>
      <c r="F342" s="34">
        <v>477.19</v>
      </c>
      <c r="G342" s="15"/>
      <c r="H342" s="15">
        <f t="shared" si="67"/>
        <v>500</v>
      </c>
      <c r="I342" s="64">
        <f t="shared" si="71"/>
        <v>500</v>
      </c>
      <c r="J342" s="31"/>
      <c r="K342" s="33" t="s">
        <v>287</v>
      </c>
    </row>
    <row r="343" spans="1:11" ht="12.75">
      <c r="A343" s="5" t="s">
        <v>306</v>
      </c>
      <c r="B343" s="23" t="s">
        <v>356</v>
      </c>
      <c r="C343" s="14" t="s">
        <v>357</v>
      </c>
      <c r="D343" s="15">
        <v>102392.42</v>
      </c>
      <c r="E343" s="15">
        <v>0</v>
      </c>
      <c r="F343" s="34">
        <v>0</v>
      </c>
      <c r="G343" s="15"/>
      <c r="H343" s="15">
        <f>SUM(E343+G343)</f>
        <v>0</v>
      </c>
      <c r="I343" s="64">
        <f t="shared" si="71"/>
        <v>0</v>
      </c>
      <c r="J343" s="31"/>
      <c r="K343" s="33" t="s">
        <v>1</v>
      </c>
    </row>
    <row r="344" spans="1:11" ht="12.75">
      <c r="A344" s="5" t="s">
        <v>306</v>
      </c>
      <c r="B344" s="23" t="s">
        <v>283</v>
      </c>
      <c r="C344" s="14" t="s">
        <v>284</v>
      </c>
      <c r="D344" s="15">
        <v>22031</v>
      </c>
      <c r="E344" s="15">
        <v>28800</v>
      </c>
      <c r="F344" s="34">
        <v>0</v>
      </c>
      <c r="G344" s="15">
        <v>-4500</v>
      </c>
      <c r="H344" s="15">
        <f>SUM(E344+G344)</f>
        <v>24300</v>
      </c>
      <c r="I344" s="64">
        <f t="shared" si="71"/>
        <v>24300</v>
      </c>
      <c r="J344" s="31"/>
      <c r="K344" s="33" t="s">
        <v>277</v>
      </c>
    </row>
    <row r="345" spans="1:11" ht="12.75">
      <c r="A345" s="5"/>
      <c r="B345" s="23"/>
      <c r="C345" s="16" t="s">
        <v>843</v>
      </c>
      <c r="D345" s="17">
        <f aca="true" t="shared" si="72" ref="D345:I345">SUM(D279:D292)</f>
        <v>1664287.3199999998</v>
      </c>
      <c r="E345" s="17">
        <f t="shared" si="72"/>
        <v>1642600</v>
      </c>
      <c r="F345" s="17">
        <f t="shared" si="72"/>
        <v>1007451.7</v>
      </c>
      <c r="G345" s="17">
        <f t="shared" si="72"/>
        <v>-91500</v>
      </c>
      <c r="H345" s="17">
        <f t="shared" si="72"/>
        <v>1551100</v>
      </c>
      <c r="I345" s="69">
        <f t="shared" si="72"/>
        <v>1551000</v>
      </c>
      <c r="J345" s="38"/>
      <c r="K345" s="33"/>
    </row>
    <row r="346" spans="1:11" ht="12.75">
      <c r="A346" s="5"/>
      <c r="B346" s="23"/>
      <c r="C346" s="16" t="s">
        <v>844</v>
      </c>
      <c r="D346" s="17">
        <f aca="true" t="shared" si="73" ref="D346:I346">SUM(D293:D344)</f>
        <v>2835211.300000001</v>
      </c>
      <c r="E346" s="17">
        <f t="shared" si="73"/>
        <v>2647500</v>
      </c>
      <c r="F346" s="17">
        <f t="shared" si="73"/>
        <v>2168299.2700000005</v>
      </c>
      <c r="G346" s="17">
        <f t="shared" si="73"/>
        <v>64100</v>
      </c>
      <c r="H346" s="17">
        <f t="shared" si="73"/>
        <v>2711600</v>
      </c>
      <c r="I346" s="69">
        <f t="shared" si="73"/>
        <v>2696800</v>
      </c>
      <c r="J346" s="38"/>
      <c r="K346" s="33"/>
    </row>
    <row r="347" spans="1:11" ht="12.75">
      <c r="A347" s="5"/>
      <c r="B347" s="23"/>
      <c r="C347" s="16" t="s">
        <v>845</v>
      </c>
      <c r="D347" s="17">
        <f aca="true" t="shared" si="74" ref="D347:I347">D345-D346</f>
        <v>-1170923.9800000014</v>
      </c>
      <c r="E347" s="17">
        <f t="shared" si="74"/>
        <v>-1004900</v>
      </c>
      <c r="F347" s="17">
        <f t="shared" si="74"/>
        <v>-1160847.5700000005</v>
      </c>
      <c r="G347" s="17">
        <f t="shared" si="74"/>
        <v>-155600</v>
      </c>
      <c r="H347" s="17">
        <f t="shared" si="74"/>
        <v>-1160500</v>
      </c>
      <c r="I347" s="69">
        <f t="shared" si="74"/>
        <v>-1145800</v>
      </c>
      <c r="J347" s="38"/>
      <c r="K347" s="33"/>
    </row>
    <row r="348" spans="1:11" ht="12.75">
      <c r="A348" s="5" t="s">
        <v>358</v>
      </c>
      <c r="B348" s="23" t="s">
        <v>33</v>
      </c>
      <c r="C348" s="14" t="s">
        <v>307</v>
      </c>
      <c r="D348" s="15">
        <v>0</v>
      </c>
      <c r="E348" s="15">
        <v>6500</v>
      </c>
      <c r="F348" s="34">
        <v>4620</v>
      </c>
      <c r="G348" s="15"/>
      <c r="H348" s="15">
        <f aca="true" t="shared" si="75" ref="H348:H360">SUM(E348+G348)</f>
        <v>6500</v>
      </c>
      <c r="I348" s="64">
        <f>H348</f>
        <v>6500</v>
      </c>
      <c r="J348" s="31"/>
      <c r="K348" s="33" t="s">
        <v>329</v>
      </c>
    </row>
    <row r="349" spans="1:11" ht="12.75">
      <c r="A349" s="5" t="s">
        <v>358</v>
      </c>
      <c r="B349" s="23" t="s">
        <v>36</v>
      </c>
      <c r="C349" s="14" t="s">
        <v>308</v>
      </c>
      <c r="D349" s="15">
        <v>0</v>
      </c>
      <c r="E349" s="15">
        <v>0</v>
      </c>
      <c r="F349" s="34">
        <v>1980</v>
      </c>
      <c r="G349" s="15"/>
      <c r="H349" s="15">
        <f t="shared" si="75"/>
        <v>0</v>
      </c>
      <c r="I349" s="64">
        <f>H349</f>
        <v>0</v>
      </c>
      <c r="J349" s="31"/>
      <c r="K349" s="33" t="s">
        <v>329</v>
      </c>
    </row>
    <row r="350" spans="1:11" ht="12.75">
      <c r="A350" s="5" t="s">
        <v>358</v>
      </c>
      <c r="B350" s="23" t="s">
        <v>40</v>
      </c>
      <c r="C350" s="14" t="s">
        <v>41</v>
      </c>
      <c r="D350" s="15">
        <v>0</v>
      </c>
      <c r="E350" s="15">
        <v>500</v>
      </c>
      <c r="F350" s="34">
        <v>0</v>
      </c>
      <c r="G350" s="15"/>
      <c r="H350" s="15">
        <f t="shared" si="75"/>
        <v>500</v>
      </c>
      <c r="I350" s="64">
        <f>H350</f>
        <v>500</v>
      </c>
      <c r="J350" s="31"/>
      <c r="K350" s="33" t="s">
        <v>329</v>
      </c>
    </row>
    <row r="351" spans="1:11" ht="12.75">
      <c r="A351" s="5" t="s">
        <v>358</v>
      </c>
      <c r="B351" s="23" t="s">
        <v>311</v>
      </c>
      <c r="C351" s="14" t="s">
        <v>312</v>
      </c>
      <c r="D351" s="15">
        <v>0</v>
      </c>
      <c r="E351" s="15">
        <v>5200</v>
      </c>
      <c r="F351" s="34">
        <v>0</v>
      </c>
      <c r="G351" s="15"/>
      <c r="H351" s="15">
        <f t="shared" si="75"/>
        <v>5200</v>
      </c>
      <c r="I351" s="64">
        <v>4000</v>
      </c>
      <c r="J351" s="31"/>
      <c r="K351" s="33" t="s">
        <v>329</v>
      </c>
    </row>
    <row r="352" spans="1:11" ht="12.75">
      <c r="A352" s="5" t="s">
        <v>358</v>
      </c>
      <c r="B352" s="23" t="s">
        <v>181</v>
      </c>
      <c r="C352" s="14" t="s">
        <v>182</v>
      </c>
      <c r="D352" s="15">
        <v>0</v>
      </c>
      <c r="E352" s="15">
        <v>2000</v>
      </c>
      <c r="F352" s="34">
        <v>2755.76</v>
      </c>
      <c r="G352" s="15"/>
      <c r="H352" s="15">
        <f t="shared" si="75"/>
        <v>2000</v>
      </c>
      <c r="I352" s="64">
        <f>H352</f>
        <v>2000</v>
      </c>
      <c r="J352" s="31"/>
      <c r="K352" s="33" t="s">
        <v>870</v>
      </c>
    </row>
    <row r="353" spans="1:11" ht="12.75">
      <c r="A353" s="5" t="s">
        <v>358</v>
      </c>
      <c r="B353" s="23" t="s">
        <v>327</v>
      </c>
      <c r="C353" s="14" t="s">
        <v>328</v>
      </c>
      <c r="D353" s="15">
        <v>0</v>
      </c>
      <c r="E353" s="15">
        <v>20000</v>
      </c>
      <c r="F353" s="34">
        <v>5887.65</v>
      </c>
      <c r="G353" s="62"/>
      <c r="H353" s="15">
        <f t="shared" si="75"/>
        <v>20000</v>
      </c>
      <c r="I353" s="6">
        <v>35000</v>
      </c>
      <c r="J353" s="31"/>
      <c r="K353" s="33" t="s">
        <v>329</v>
      </c>
    </row>
    <row r="354" spans="1:11" ht="12.75">
      <c r="A354" s="5" t="s">
        <v>358</v>
      </c>
      <c r="B354" s="23" t="s">
        <v>257</v>
      </c>
      <c r="C354" s="14" t="s">
        <v>331</v>
      </c>
      <c r="D354" s="15">
        <v>0</v>
      </c>
      <c r="E354" s="15">
        <v>500</v>
      </c>
      <c r="F354" s="34">
        <v>0</v>
      </c>
      <c r="G354" s="15"/>
      <c r="H354" s="15">
        <f t="shared" si="75"/>
        <v>500</v>
      </c>
      <c r="I354" s="6">
        <f aca="true" t="shared" si="76" ref="I354:I359">H354</f>
        <v>500</v>
      </c>
      <c r="J354" s="31"/>
      <c r="K354" s="33" t="s">
        <v>329</v>
      </c>
    </row>
    <row r="355" spans="1:11" ht="12.75">
      <c r="A355" s="5" t="s">
        <v>358</v>
      </c>
      <c r="B355" s="23" t="s">
        <v>78</v>
      </c>
      <c r="C355" s="14" t="s">
        <v>79</v>
      </c>
      <c r="D355" s="15">
        <v>0</v>
      </c>
      <c r="E355" s="15">
        <v>500</v>
      </c>
      <c r="F355" s="34">
        <v>0</v>
      </c>
      <c r="G355" s="15"/>
      <c r="H355" s="15">
        <f t="shared" si="75"/>
        <v>500</v>
      </c>
      <c r="I355" s="6">
        <f t="shared" si="76"/>
        <v>500</v>
      </c>
      <c r="J355" s="31"/>
      <c r="K355" s="33" t="s">
        <v>329</v>
      </c>
    </row>
    <row r="356" spans="1:11" ht="12.75">
      <c r="A356" s="5" t="s">
        <v>358</v>
      </c>
      <c r="B356" s="23" t="s">
        <v>88</v>
      </c>
      <c r="C356" s="14" t="s">
        <v>336</v>
      </c>
      <c r="D356" s="15">
        <v>0</v>
      </c>
      <c r="E356" s="15">
        <v>15000</v>
      </c>
      <c r="F356" s="34">
        <v>4360.62</v>
      </c>
      <c r="G356" s="15"/>
      <c r="H356" s="15">
        <f t="shared" si="75"/>
        <v>15000</v>
      </c>
      <c r="I356" s="6">
        <f t="shared" si="76"/>
        <v>15000</v>
      </c>
      <c r="J356" s="31"/>
      <c r="K356" s="33" t="s">
        <v>869</v>
      </c>
    </row>
    <row r="357" spans="1:11" ht="12.75">
      <c r="A357" s="5" t="s">
        <v>358</v>
      </c>
      <c r="B357" s="23" t="s">
        <v>90</v>
      </c>
      <c r="C357" s="14" t="s">
        <v>337</v>
      </c>
      <c r="D357" s="15">
        <v>0</v>
      </c>
      <c r="E357" s="15">
        <v>5000</v>
      </c>
      <c r="F357" s="34">
        <v>2023.19</v>
      </c>
      <c r="G357" s="15"/>
      <c r="H357" s="15">
        <f t="shared" si="75"/>
        <v>5000</v>
      </c>
      <c r="I357" s="6">
        <f t="shared" si="76"/>
        <v>5000</v>
      </c>
      <c r="J357" s="31"/>
      <c r="K357" s="33" t="s">
        <v>869</v>
      </c>
    </row>
    <row r="358" spans="1:11" ht="12.75">
      <c r="A358" s="5" t="s">
        <v>358</v>
      </c>
      <c r="B358" s="23" t="s">
        <v>92</v>
      </c>
      <c r="C358" s="14" t="s">
        <v>93</v>
      </c>
      <c r="D358" s="15">
        <v>0</v>
      </c>
      <c r="E358" s="15">
        <v>20000</v>
      </c>
      <c r="F358" s="34">
        <v>4950.19</v>
      </c>
      <c r="G358" s="15"/>
      <c r="H358" s="15">
        <f t="shared" si="75"/>
        <v>20000</v>
      </c>
      <c r="I358" s="6">
        <f t="shared" si="76"/>
        <v>20000</v>
      </c>
      <c r="J358" s="31"/>
      <c r="K358" s="33" t="s">
        <v>869</v>
      </c>
    </row>
    <row r="359" spans="1:11" ht="12.75">
      <c r="A359" s="5" t="s">
        <v>358</v>
      </c>
      <c r="B359" s="23" t="s">
        <v>344</v>
      </c>
      <c r="C359" s="14" t="s">
        <v>359</v>
      </c>
      <c r="D359" s="15">
        <v>0</v>
      </c>
      <c r="E359" s="15">
        <v>3900</v>
      </c>
      <c r="F359" s="34">
        <v>2427</v>
      </c>
      <c r="G359" s="15"/>
      <c r="H359" s="15">
        <f t="shared" si="75"/>
        <v>3900</v>
      </c>
      <c r="I359" s="6">
        <f t="shared" si="76"/>
        <v>3900</v>
      </c>
      <c r="J359" s="31"/>
      <c r="K359" s="33" t="s">
        <v>329</v>
      </c>
    </row>
    <row r="360" spans="1:11" ht="12.75">
      <c r="A360" s="5" t="s">
        <v>358</v>
      </c>
      <c r="B360" s="23" t="s">
        <v>103</v>
      </c>
      <c r="C360" s="14" t="s">
        <v>104</v>
      </c>
      <c r="D360" s="15">
        <v>0</v>
      </c>
      <c r="E360" s="15">
        <v>68500</v>
      </c>
      <c r="F360" s="34">
        <v>71020.49</v>
      </c>
      <c r="G360" s="15"/>
      <c r="H360" s="15">
        <f t="shared" si="75"/>
        <v>68500</v>
      </c>
      <c r="I360" s="65">
        <v>75800</v>
      </c>
      <c r="J360" s="31"/>
      <c r="K360" s="33" t="s">
        <v>329</v>
      </c>
    </row>
    <row r="361" spans="1:11" ht="12.75">
      <c r="A361" s="5"/>
      <c r="B361" s="23"/>
      <c r="C361" s="16" t="s">
        <v>843</v>
      </c>
      <c r="D361" s="17">
        <f aca="true" t="shared" si="77" ref="D361:I361">SUM(D348:D351)</f>
        <v>0</v>
      </c>
      <c r="E361" s="17">
        <f t="shared" si="77"/>
        <v>12200</v>
      </c>
      <c r="F361" s="17">
        <f t="shared" si="77"/>
        <v>6600</v>
      </c>
      <c r="G361" s="17">
        <f t="shared" si="77"/>
        <v>0</v>
      </c>
      <c r="H361" s="17">
        <f t="shared" si="77"/>
        <v>12200</v>
      </c>
      <c r="I361" s="7">
        <f t="shared" si="77"/>
        <v>11000</v>
      </c>
      <c r="J361" s="38"/>
      <c r="K361" s="33"/>
    </row>
    <row r="362" spans="1:11" ht="12.75">
      <c r="A362" s="5"/>
      <c r="B362" s="23"/>
      <c r="C362" s="16" t="s">
        <v>844</v>
      </c>
      <c r="D362" s="17">
        <f aca="true" t="shared" si="78" ref="D362:I362">SUM(D352:D360)</f>
        <v>0</v>
      </c>
      <c r="E362" s="17">
        <f t="shared" si="78"/>
        <v>135400</v>
      </c>
      <c r="F362" s="17">
        <f t="shared" si="78"/>
        <v>93424.90000000001</v>
      </c>
      <c r="G362" s="17">
        <f t="shared" si="78"/>
        <v>0</v>
      </c>
      <c r="H362" s="17">
        <f t="shared" si="78"/>
        <v>135400</v>
      </c>
      <c r="I362" s="69">
        <f t="shared" si="78"/>
        <v>157700</v>
      </c>
      <c r="J362" s="38"/>
      <c r="K362" s="33"/>
    </row>
    <row r="363" spans="1:11" ht="12.75">
      <c r="A363" s="5"/>
      <c r="B363" s="23"/>
      <c r="C363" s="16" t="s">
        <v>845</v>
      </c>
      <c r="D363" s="17">
        <f aca="true" t="shared" si="79" ref="D363:I363">D361-D362</f>
        <v>0</v>
      </c>
      <c r="E363" s="17">
        <f t="shared" si="79"/>
        <v>-123200</v>
      </c>
      <c r="F363" s="17">
        <f t="shared" si="79"/>
        <v>-86824.90000000001</v>
      </c>
      <c r="G363" s="17">
        <f t="shared" si="79"/>
        <v>0</v>
      </c>
      <c r="H363" s="17">
        <f t="shared" si="79"/>
        <v>-123200</v>
      </c>
      <c r="I363" s="69">
        <f t="shared" si="79"/>
        <v>-146700</v>
      </c>
      <c r="J363" s="38"/>
      <c r="K363" s="33"/>
    </row>
    <row r="364" spans="1:11" ht="12.75">
      <c r="A364" s="5" t="s">
        <v>360</v>
      </c>
      <c r="B364" s="23" t="s">
        <v>283</v>
      </c>
      <c r="C364" s="14" t="s">
        <v>284</v>
      </c>
      <c r="D364" s="15">
        <v>7409.96</v>
      </c>
      <c r="E364" s="15">
        <v>20000</v>
      </c>
      <c r="F364" s="34">
        <v>7850.22</v>
      </c>
      <c r="G364" s="15">
        <v>6600</v>
      </c>
      <c r="H364" s="15">
        <f>SUM(E364+G364)</f>
        <v>26600</v>
      </c>
      <c r="I364" s="64">
        <v>130400</v>
      </c>
      <c r="J364" s="31"/>
      <c r="K364" s="33" t="s">
        <v>277</v>
      </c>
    </row>
    <row r="365" spans="1:11" ht="12.75">
      <c r="A365" s="5"/>
      <c r="B365" s="23"/>
      <c r="C365" s="16" t="s">
        <v>843</v>
      </c>
      <c r="D365" s="17">
        <f aca="true" t="shared" si="80" ref="D365:I365">SUM(0)</f>
        <v>0</v>
      </c>
      <c r="E365" s="17">
        <f t="shared" si="80"/>
        <v>0</v>
      </c>
      <c r="F365" s="17">
        <f t="shared" si="80"/>
        <v>0</v>
      </c>
      <c r="G365" s="17">
        <f t="shared" si="80"/>
        <v>0</v>
      </c>
      <c r="H365" s="17">
        <f t="shared" si="80"/>
        <v>0</v>
      </c>
      <c r="I365" s="69">
        <f t="shared" si="80"/>
        <v>0</v>
      </c>
      <c r="J365" s="38"/>
      <c r="K365" s="33"/>
    </row>
    <row r="366" spans="1:11" ht="12.75">
      <c r="A366" s="5"/>
      <c r="B366" s="23"/>
      <c r="C366" s="16" t="s">
        <v>844</v>
      </c>
      <c r="D366" s="17">
        <f aca="true" t="shared" si="81" ref="D366:I366">SUM(D364)</f>
        <v>7409.96</v>
      </c>
      <c r="E366" s="17">
        <f t="shared" si="81"/>
        <v>20000</v>
      </c>
      <c r="F366" s="17">
        <f t="shared" si="81"/>
        <v>7850.22</v>
      </c>
      <c r="G366" s="17">
        <f t="shared" si="81"/>
        <v>6600</v>
      </c>
      <c r="H366" s="17">
        <f t="shared" si="81"/>
        <v>26600</v>
      </c>
      <c r="I366" s="69">
        <f t="shared" si="81"/>
        <v>130400</v>
      </c>
      <c r="J366" s="38"/>
      <c r="K366" s="33"/>
    </row>
    <row r="367" spans="1:11" ht="12.75">
      <c r="A367" s="5"/>
      <c r="B367" s="23"/>
      <c r="C367" s="16" t="s">
        <v>845</v>
      </c>
      <c r="D367" s="17">
        <f aca="true" t="shared" si="82" ref="D367:I367">D365-D366</f>
        <v>-7409.96</v>
      </c>
      <c r="E367" s="17">
        <f t="shared" si="82"/>
        <v>-20000</v>
      </c>
      <c r="F367" s="17">
        <f t="shared" si="82"/>
        <v>-7850.22</v>
      </c>
      <c r="G367" s="17">
        <f t="shared" si="82"/>
        <v>-6600</v>
      </c>
      <c r="H367" s="17">
        <f t="shared" si="82"/>
        <v>-26600</v>
      </c>
      <c r="I367" s="69">
        <f t="shared" si="82"/>
        <v>-130400</v>
      </c>
      <c r="J367" s="38"/>
      <c r="K367" s="33"/>
    </row>
    <row r="368" spans="1:11" ht="12.75">
      <c r="A368" s="5" t="s">
        <v>361</v>
      </c>
      <c r="B368" s="23" t="s">
        <v>283</v>
      </c>
      <c r="C368" s="14" t="s">
        <v>284</v>
      </c>
      <c r="D368" s="15">
        <v>53484</v>
      </c>
      <c r="E368" s="15">
        <v>72900</v>
      </c>
      <c r="F368" s="34">
        <v>6247</v>
      </c>
      <c r="G368" s="15">
        <v>-700</v>
      </c>
      <c r="H368" s="15">
        <f>SUM(E368+G368)</f>
        <v>72200</v>
      </c>
      <c r="I368" s="64">
        <f>H368</f>
        <v>72200</v>
      </c>
      <c r="J368" s="31"/>
      <c r="K368" s="33" t="s">
        <v>277</v>
      </c>
    </row>
    <row r="369" spans="1:11" ht="12.75">
      <c r="A369" s="5"/>
      <c r="B369" s="23"/>
      <c r="C369" s="16" t="s">
        <v>843</v>
      </c>
      <c r="D369" s="17">
        <f aca="true" t="shared" si="83" ref="D369:I369">SUM(0)</f>
        <v>0</v>
      </c>
      <c r="E369" s="17">
        <f t="shared" si="83"/>
        <v>0</v>
      </c>
      <c r="F369" s="17">
        <f t="shared" si="83"/>
        <v>0</v>
      </c>
      <c r="G369" s="17">
        <f t="shared" si="83"/>
        <v>0</v>
      </c>
      <c r="H369" s="17">
        <f t="shared" si="83"/>
        <v>0</v>
      </c>
      <c r="I369" s="69">
        <f t="shared" si="83"/>
        <v>0</v>
      </c>
      <c r="J369" s="38"/>
      <c r="K369" s="33"/>
    </row>
    <row r="370" spans="1:11" ht="12.75">
      <c r="A370" s="5"/>
      <c r="B370" s="23"/>
      <c r="C370" s="16" t="s">
        <v>844</v>
      </c>
      <c r="D370" s="17">
        <f aca="true" t="shared" si="84" ref="D370:I370">SUM(D368)</f>
        <v>53484</v>
      </c>
      <c r="E370" s="17">
        <f t="shared" si="84"/>
        <v>72900</v>
      </c>
      <c r="F370" s="17">
        <f t="shared" si="84"/>
        <v>6247</v>
      </c>
      <c r="G370" s="17">
        <f t="shared" si="84"/>
        <v>-700</v>
      </c>
      <c r="H370" s="17">
        <f t="shared" si="84"/>
        <v>72200</v>
      </c>
      <c r="I370" s="69">
        <f t="shared" si="84"/>
        <v>72200</v>
      </c>
      <c r="J370" s="38"/>
      <c r="K370" s="33"/>
    </row>
    <row r="371" spans="1:11" ht="12.75">
      <c r="A371" s="5"/>
      <c r="B371" s="23"/>
      <c r="C371" s="16" t="s">
        <v>845</v>
      </c>
      <c r="D371" s="17">
        <f aca="true" t="shared" si="85" ref="D371:I371">D369-D370</f>
        <v>-53484</v>
      </c>
      <c r="E371" s="17">
        <f t="shared" si="85"/>
        <v>-72900</v>
      </c>
      <c r="F371" s="17">
        <f t="shared" si="85"/>
        <v>-6247</v>
      </c>
      <c r="G371" s="17">
        <f t="shared" si="85"/>
        <v>700</v>
      </c>
      <c r="H371" s="17">
        <f t="shared" si="85"/>
        <v>-72200</v>
      </c>
      <c r="I371" s="69">
        <f t="shared" si="85"/>
        <v>-72200</v>
      </c>
      <c r="J371" s="38"/>
      <c r="K371" s="33"/>
    </row>
    <row r="372" spans="1:11" ht="12.75">
      <c r="A372" s="5" t="s">
        <v>362</v>
      </c>
      <c r="B372" s="23" t="s">
        <v>363</v>
      </c>
      <c r="C372" s="14" t="s">
        <v>364</v>
      </c>
      <c r="D372" s="15">
        <v>0</v>
      </c>
      <c r="E372" s="15">
        <v>0</v>
      </c>
      <c r="F372" s="34">
        <v>0</v>
      </c>
      <c r="G372" s="15">
        <v>15100</v>
      </c>
      <c r="H372" s="15">
        <f aca="true" t="shared" si="86" ref="H372:H377">SUM(E372+G372)</f>
        <v>15100</v>
      </c>
      <c r="I372" s="64">
        <f>H372</f>
        <v>15100</v>
      </c>
      <c r="J372" s="31"/>
      <c r="K372" s="33" t="s">
        <v>277</v>
      </c>
    </row>
    <row r="373" spans="1:11" ht="12.75">
      <c r="A373" s="5" t="s">
        <v>362</v>
      </c>
      <c r="B373" s="23" t="s">
        <v>317</v>
      </c>
      <c r="C373" s="14" t="s">
        <v>365</v>
      </c>
      <c r="D373" s="15">
        <v>105940</v>
      </c>
      <c r="E373" s="15">
        <v>112000</v>
      </c>
      <c r="F373" s="34">
        <v>63228.05</v>
      </c>
      <c r="G373" s="15"/>
      <c r="H373" s="15">
        <f t="shared" si="86"/>
        <v>112000</v>
      </c>
      <c r="I373" s="64">
        <f>H373</f>
        <v>112000</v>
      </c>
      <c r="J373" s="31"/>
      <c r="K373" s="33" t="s">
        <v>277</v>
      </c>
    </row>
    <row r="374" spans="1:11" ht="12.75">
      <c r="A374" s="5" t="s">
        <v>362</v>
      </c>
      <c r="B374" s="23" t="s">
        <v>351</v>
      </c>
      <c r="C374" s="14" t="s">
        <v>352</v>
      </c>
      <c r="D374" s="15">
        <v>219264.96</v>
      </c>
      <c r="E374" s="15">
        <v>168000</v>
      </c>
      <c r="F374" s="34">
        <v>75680.16</v>
      </c>
      <c r="G374" s="15"/>
      <c r="H374" s="15">
        <f t="shared" si="86"/>
        <v>168000</v>
      </c>
      <c r="I374" s="64">
        <f>H374</f>
        <v>168000</v>
      </c>
      <c r="J374" s="31"/>
      <c r="K374" s="33" t="s">
        <v>277</v>
      </c>
    </row>
    <row r="375" spans="1:11" ht="12.75">
      <c r="A375" s="5" t="s">
        <v>362</v>
      </c>
      <c r="B375" s="23" t="s">
        <v>353</v>
      </c>
      <c r="C375" s="14" t="s">
        <v>354</v>
      </c>
      <c r="D375" s="15">
        <v>10500.09</v>
      </c>
      <c r="E375" s="15">
        <v>12000</v>
      </c>
      <c r="F375" s="34">
        <v>3865.09</v>
      </c>
      <c r="G375" s="15"/>
      <c r="H375" s="15">
        <f t="shared" si="86"/>
        <v>12000</v>
      </c>
      <c r="I375" s="64">
        <f>H375</f>
        <v>12000</v>
      </c>
      <c r="J375" s="31"/>
      <c r="K375" s="33" t="s">
        <v>277</v>
      </c>
    </row>
    <row r="376" spans="1:11" ht="12.75">
      <c r="A376" s="5" t="s">
        <v>362</v>
      </c>
      <c r="B376" s="23" t="s">
        <v>366</v>
      </c>
      <c r="C376" s="14" t="s">
        <v>367</v>
      </c>
      <c r="D376" s="15">
        <v>744.04</v>
      </c>
      <c r="E376" s="15">
        <v>1000</v>
      </c>
      <c r="F376" s="34">
        <v>-15102.02</v>
      </c>
      <c r="G376" s="15"/>
      <c r="H376" s="15">
        <f t="shared" si="86"/>
        <v>1000</v>
      </c>
      <c r="I376" s="64">
        <f>H376</f>
        <v>1000</v>
      </c>
      <c r="J376" s="31"/>
      <c r="K376" s="33" t="s">
        <v>277</v>
      </c>
    </row>
    <row r="377" spans="1:11" ht="12.75">
      <c r="A377" s="5" t="s">
        <v>362</v>
      </c>
      <c r="B377" s="23" t="s">
        <v>368</v>
      </c>
      <c r="C377" s="14" t="s">
        <v>369</v>
      </c>
      <c r="D377" s="15">
        <v>6795.89</v>
      </c>
      <c r="E377" s="15">
        <v>10000</v>
      </c>
      <c r="F377" s="34">
        <v>2970.8</v>
      </c>
      <c r="G377" s="15">
        <v>-2000</v>
      </c>
      <c r="H377" s="15">
        <f t="shared" si="86"/>
        <v>8000</v>
      </c>
      <c r="I377" s="64">
        <v>4000</v>
      </c>
      <c r="J377" s="31"/>
      <c r="K377" s="33" t="s">
        <v>277</v>
      </c>
    </row>
    <row r="378" spans="1:11" ht="12.75">
      <c r="A378" s="5"/>
      <c r="B378" s="23"/>
      <c r="C378" s="16" t="s">
        <v>843</v>
      </c>
      <c r="D378" s="17">
        <f aca="true" t="shared" si="87" ref="D378:I378">SUM(D372:D373)</f>
        <v>105940</v>
      </c>
      <c r="E378" s="17">
        <f t="shared" si="87"/>
        <v>112000</v>
      </c>
      <c r="F378" s="17">
        <f t="shared" si="87"/>
        <v>63228.05</v>
      </c>
      <c r="G378" s="17">
        <f t="shared" si="87"/>
        <v>15100</v>
      </c>
      <c r="H378" s="17">
        <f t="shared" si="87"/>
        <v>127100</v>
      </c>
      <c r="I378" s="69">
        <f t="shared" si="87"/>
        <v>127100</v>
      </c>
      <c r="J378" s="38"/>
      <c r="K378" s="33"/>
    </row>
    <row r="379" spans="1:11" ht="12.75">
      <c r="A379" s="5"/>
      <c r="B379" s="23"/>
      <c r="C379" s="16" t="s">
        <v>844</v>
      </c>
      <c r="D379" s="17">
        <f aca="true" t="shared" si="88" ref="D379:I379">SUM(D374:D377)</f>
        <v>237304.98</v>
      </c>
      <c r="E379" s="17">
        <f t="shared" si="88"/>
        <v>191000</v>
      </c>
      <c r="F379" s="17">
        <f t="shared" si="88"/>
        <v>67414.03</v>
      </c>
      <c r="G379" s="17">
        <f t="shared" si="88"/>
        <v>-2000</v>
      </c>
      <c r="H379" s="17">
        <f t="shared" si="88"/>
        <v>189000</v>
      </c>
      <c r="I379" s="69">
        <f t="shared" si="88"/>
        <v>185000</v>
      </c>
      <c r="J379" s="38"/>
      <c r="K379" s="33"/>
    </row>
    <row r="380" spans="1:11" ht="12.75">
      <c r="A380" s="5"/>
      <c r="B380" s="23"/>
      <c r="C380" s="16" t="s">
        <v>845</v>
      </c>
      <c r="D380" s="17">
        <f aca="true" t="shared" si="89" ref="D380:I380">D378-D379</f>
        <v>-131364.98</v>
      </c>
      <c r="E380" s="17">
        <f t="shared" si="89"/>
        <v>-79000</v>
      </c>
      <c r="F380" s="17">
        <f t="shared" si="89"/>
        <v>-4185.979999999996</v>
      </c>
      <c r="G380" s="17">
        <f t="shared" si="89"/>
        <v>17100</v>
      </c>
      <c r="H380" s="17">
        <f t="shared" si="89"/>
        <v>-61900</v>
      </c>
      <c r="I380" s="69">
        <f t="shared" si="89"/>
        <v>-57900</v>
      </c>
      <c r="J380" s="38"/>
      <c r="K380" s="33"/>
    </row>
    <row r="381" spans="1:11" ht="12.75">
      <c r="A381" s="5" t="s">
        <v>370</v>
      </c>
      <c r="B381" s="23" t="s">
        <v>371</v>
      </c>
      <c r="C381" s="14" t="s">
        <v>372</v>
      </c>
      <c r="D381" s="15">
        <v>10374</v>
      </c>
      <c r="E381" s="15">
        <v>7200</v>
      </c>
      <c r="F381" s="15">
        <v>0</v>
      </c>
      <c r="G381" s="15">
        <v>32800</v>
      </c>
      <c r="H381" s="15">
        <f>SUM(E381+G381)</f>
        <v>40000</v>
      </c>
      <c r="I381" s="64">
        <f>H381</f>
        <v>40000</v>
      </c>
      <c r="J381" s="31"/>
      <c r="K381" s="33" t="s">
        <v>277</v>
      </c>
    </row>
    <row r="382" spans="1:11" ht="12.75">
      <c r="A382" s="5"/>
      <c r="B382" s="23"/>
      <c r="C382" s="16" t="s">
        <v>843</v>
      </c>
      <c r="D382" s="17">
        <f aca="true" t="shared" si="90" ref="D382:I382">SUM(0)</f>
        <v>0</v>
      </c>
      <c r="E382" s="17">
        <f t="shared" si="90"/>
        <v>0</v>
      </c>
      <c r="F382" s="17">
        <f t="shared" si="90"/>
        <v>0</v>
      </c>
      <c r="G382" s="17">
        <f t="shared" si="90"/>
        <v>0</v>
      </c>
      <c r="H382" s="17">
        <f t="shared" si="90"/>
        <v>0</v>
      </c>
      <c r="I382" s="69">
        <f t="shared" si="90"/>
        <v>0</v>
      </c>
      <c r="J382" s="38"/>
      <c r="K382" s="33"/>
    </row>
    <row r="383" spans="1:11" ht="12.75">
      <c r="A383" s="5"/>
      <c r="B383" s="23"/>
      <c r="C383" s="16" t="s">
        <v>844</v>
      </c>
      <c r="D383" s="17">
        <f aca="true" t="shared" si="91" ref="D383:I383">SUM(D381)</f>
        <v>10374</v>
      </c>
      <c r="E383" s="17">
        <f t="shared" si="91"/>
        <v>7200</v>
      </c>
      <c r="F383" s="17">
        <f t="shared" si="91"/>
        <v>0</v>
      </c>
      <c r="G383" s="17">
        <f t="shared" si="91"/>
        <v>32800</v>
      </c>
      <c r="H383" s="17">
        <f t="shared" si="91"/>
        <v>40000</v>
      </c>
      <c r="I383" s="69">
        <f t="shared" si="91"/>
        <v>40000</v>
      </c>
      <c r="J383" s="38"/>
      <c r="K383" s="33"/>
    </row>
    <row r="384" spans="1:11" ht="12.75">
      <c r="A384" s="5"/>
      <c r="B384" s="23"/>
      <c r="C384" s="16" t="s">
        <v>845</v>
      </c>
      <c r="D384" s="17">
        <f aca="true" t="shared" si="92" ref="D384:I384">D382-D383</f>
        <v>-10374</v>
      </c>
      <c r="E384" s="17">
        <f t="shared" si="92"/>
        <v>-7200</v>
      </c>
      <c r="F384" s="17">
        <f t="shared" si="92"/>
        <v>0</v>
      </c>
      <c r="G384" s="17">
        <f t="shared" si="92"/>
        <v>-32800</v>
      </c>
      <c r="H384" s="17">
        <f t="shared" si="92"/>
        <v>-40000</v>
      </c>
      <c r="I384" s="69">
        <f t="shared" si="92"/>
        <v>-40000</v>
      </c>
      <c r="J384" s="38"/>
      <c r="K384" s="33"/>
    </row>
    <row r="385" spans="1:11" ht="12.75">
      <c r="A385" s="5" t="s">
        <v>373</v>
      </c>
      <c r="B385" s="23" t="s">
        <v>160</v>
      </c>
      <c r="C385" s="14" t="s">
        <v>161</v>
      </c>
      <c r="D385" s="15">
        <v>69.5</v>
      </c>
      <c r="E385" s="15">
        <v>0</v>
      </c>
      <c r="F385" s="34">
        <v>37</v>
      </c>
      <c r="G385" s="15"/>
      <c r="H385" s="15">
        <f aca="true" t="shared" si="93" ref="H385:H395">SUM(E385+G385)</f>
        <v>0</v>
      </c>
      <c r="I385" s="64">
        <f>H385</f>
        <v>0</v>
      </c>
      <c r="J385" s="31"/>
      <c r="K385" s="33" t="s">
        <v>17</v>
      </c>
    </row>
    <row r="386" spans="1:11" ht="12.75">
      <c r="A386" s="5" t="s">
        <v>373</v>
      </c>
      <c r="B386" s="23" t="s">
        <v>181</v>
      </c>
      <c r="C386" s="14" t="s">
        <v>182</v>
      </c>
      <c r="D386" s="15">
        <v>9000</v>
      </c>
      <c r="E386" s="15">
        <v>5000</v>
      </c>
      <c r="F386" s="34">
        <v>0</v>
      </c>
      <c r="G386" s="15"/>
      <c r="H386" s="15">
        <f t="shared" si="93"/>
        <v>5000</v>
      </c>
      <c r="I386" s="64">
        <f aca="true" t="shared" si="94" ref="I386:I394">H386</f>
        <v>5000</v>
      </c>
      <c r="J386" s="31"/>
      <c r="K386" s="33" t="s">
        <v>870</v>
      </c>
    </row>
    <row r="387" spans="1:11" ht="12.75">
      <c r="A387" s="5" t="s">
        <v>373</v>
      </c>
      <c r="B387" s="23" t="s">
        <v>71</v>
      </c>
      <c r="C387" s="14" t="s">
        <v>72</v>
      </c>
      <c r="D387" s="15">
        <v>0</v>
      </c>
      <c r="E387" s="15">
        <v>3000</v>
      </c>
      <c r="F387" s="34">
        <v>18.96</v>
      </c>
      <c r="G387" s="15"/>
      <c r="H387" s="15">
        <f t="shared" si="93"/>
        <v>3000</v>
      </c>
      <c r="I387" s="64">
        <f t="shared" si="94"/>
        <v>3000</v>
      </c>
      <c r="J387" s="31"/>
      <c r="K387" s="33" t="s">
        <v>870</v>
      </c>
    </row>
    <row r="388" spans="1:11" ht="12.75">
      <c r="A388" s="5" t="s">
        <v>373</v>
      </c>
      <c r="B388" s="23" t="s">
        <v>374</v>
      </c>
      <c r="C388" s="14" t="s">
        <v>375</v>
      </c>
      <c r="D388" s="15">
        <v>894.19</v>
      </c>
      <c r="E388" s="15">
        <v>1000</v>
      </c>
      <c r="F388" s="34">
        <v>208.05</v>
      </c>
      <c r="G388" s="15"/>
      <c r="H388" s="15">
        <f t="shared" si="93"/>
        <v>1000</v>
      </c>
      <c r="I388" s="64">
        <f t="shared" si="94"/>
        <v>1000</v>
      </c>
      <c r="J388" s="31"/>
      <c r="K388" s="33" t="s">
        <v>17</v>
      </c>
    </row>
    <row r="389" spans="1:11" ht="12.75">
      <c r="A389" s="5" t="s">
        <v>373</v>
      </c>
      <c r="B389" s="23" t="s">
        <v>376</v>
      </c>
      <c r="C389" s="14" t="s">
        <v>377</v>
      </c>
      <c r="D389" s="15">
        <v>21567.32</v>
      </c>
      <c r="E389" s="15">
        <v>25000</v>
      </c>
      <c r="F389" s="34">
        <v>22608.76</v>
      </c>
      <c r="G389" s="15"/>
      <c r="H389" s="15">
        <f t="shared" si="93"/>
        <v>25000</v>
      </c>
      <c r="I389" s="64">
        <f t="shared" si="94"/>
        <v>25000</v>
      </c>
      <c r="J389" s="31"/>
      <c r="K389" s="33" t="s">
        <v>42</v>
      </c>
    </row>
    <row r="390" spans="1:11" ht="12.75">
      <c r="A390" s="5" t="s">
        <v>373</v>
      </c>
      <c r="B390" s="23" t="s">
        <v>88</v>
      </c>
      <c r="C390" s="14" t="s">
        <v>89</v>
      </c>
      <c r="D390" s="15">
        <v>309.6</v>
      </c>
      <c r="E390" s="15">
        <v>1000</v>
      </c>
      <c r="F390" s="34">
        <v>0</v>
      </c>
      <c r="G390" s="15"/>
      <c r="H390" s="15">
        <f t="shared" si="93"/>
        <v>1000</v>
      </c>
      <c r="I390" s="64">
        <f t="shared" si="94"/>
        <v>1000</v>
      </c>
      <c r="J390" s="31"/>
      <c r="K390" s="33" t="s">
        <v>869</v>
      </c>
    </row>
    <row r="391" spans="1:11" ht="12.75">
      <c r="A391" s="5" t="s">
        <v>373</v>
      </c>
      <c r="B391" s="23" t="s">
        <v>90</v>
      </c>
      <c r="C391" s="14" t="s">
        <v>378</v>
      </c>
      <c r="D391" s="15">
        <v>239.03</v>
      </c>
      <c r="E391" s="15">
        <v>500</v>
      </c>
      <c r="F391" s="34">
        <v>177.55</v>
      </c>
      <c r="G391" s="15"/>
      <c r="H391" s="15">
        <f t="shared" si="93"/>
        <v>500</v>
      </c>
      <c r="I391" s="64">
        <f t="shared" si="94"/>
        <v>500</v>
      </c>
      <c r="J391" s="31"/>
      <c r="K391" s="33" t="s">
        <v>869</v>
      </c>
    </row>
    <row r="392" spans="1:11" ht="12.75">
      <c r="A392" s="5" t="s">
        <v>373</v>
      </c>
      <c r="B392" s="23" t="s">
        <v>92</v>
      </c>
      <c r="C392" s="14" t="s">
        <v>93</v>
      </c>
      <c r="D392" s="15">
        <v>668.44</v>
      </c>
      <c r="E392" s="15">
        <v>1000</v>
      </c>
      <c r="F392" s="34">
        <v>559.13</v>
      </c>
      <c r="G392" s="15"/>
      <c r="H392" s="15">
        <f t="shared" si="93"/>
        <v>1000</v>
      </c>
      <c r="I392" s="64">
        <f t="shared" si="94"/>
        <v>1000</v>
      </c>
      <c r="J392" s="31"/>
      <c r="K392" s="33" t="s">
        <v>869</v>
      </c>
    </row>
    <row r="393" spans="1:11" ht="12.75">
      <c r="A393" s="5" t="s">
        <v>373</v>
      </c>
      <c r="B393" s="23" t="s">
        <v>103</v>
      </c>
      <c r="C393" s="14" t="s">
        <v>104</v>
      </c>
      <c r="D393" s="15">
        <v>0</v>
      </c>
      <c r="E393" s="15">
        <v>400</v>
      </c>
      <c r="F393" s="34">
        <v>0</v>
      </c>
      <c r="G393" s="15"/>
      <c r="H393" s="15">
        <f t="shared" si="93"/>
        <v>400</v>
      </c>
      <c r="I393" s="64">
        <f t="shared" si="94"/>
        <v>400</v>
      </c>
      <c r="J393" s="31"/>
      <c r="K393" s="33" t="s">
        <v>17</v>
      </c>
    </row>
    <row r="394" spans="1:11" ht="12.75">
      <c r="A394" s="5" t="s">
        <v>373</v>
      </c>
      <c r="B394" s="23" t="s">
        <v>379</v>
      </c>
      <c r="C394" s="14" t="s">
        <v>380</v>
      </c>
      <c r="D394" s="15">
        <v>0</v>
      </c>
      <c r="E394" s="15">
        <v>500</v>
      </c>
      <c r="F394" s="34">
        <v>0</v>
      </c>
      <c r="G394" s="15"/>
      <c r="H394" s="15">
        <f t="shared" si="93"/>
        <v>500</v>
      </c>
      <c r="I394" s="64">
        <f t="shared" si="94"/>
        <v>500</v>
      </c>
      <c r="J394" s="31"/>
      <c r="K394" s="33" t="s">
        <v>17</v>
      </c>
    </row>
    <row r="395" spans="1:11" ht="12.75">
      <c r="A395" s="5" t="s">
        <v>373</v>
      </c>
      <c r="B395" s="23" t="s">
        <v>381</v>
      </c>
      <c r="C395" s="14" t="s">
        <v>382</v>
      </c>
      <c r="D395" s="15">
        <v>20938.08</v>
      </c>
      <c r="E395" s="15">
        <v>23000</v>
      </c>
      <c r="F395" s="34">
        <v>24901.72</v>
      </c>
      <c r="G395" s="15">
        <v>2000</v>
      </c>
      <c r="H395" s="15">
        <f t="shared" si="93"/>
        <v>25000</v>
      </c>
      <c r="I395" s="64">
        <v>25500</v>
      </c>
      <c r="J395" s="31"/>
      <c r="K395" s="33" t="s">
        <v>42</v>
      </c>
    </row>
    <row r="396" spans="1:11" ht="12.75">
      <c r="A396" s="5"/>
      <c r="B396" s="23"/>
      <c r="C396" s="16" t="s">
        <v>843</v>
      </c>
      <c r="D396" s="17">
        <f aca="true" t="shared" si="95" ref="D396:I396">SUM(D385)</f>
        <v>69.5</v>
      </c>
      <c r="E396" s="17">
        <f t="shared" si="95"/>
        <v>0</v>
      </c>
      <c r="F396" s="17">
        <f t="shared" si="95"/>
        <v>37</v>
      </c>
      <c r="G396" s="17">
        <f t="shared" si="95"/>
        <v>0</v>
      </c>
      <c r="H396" s="17">
        <f t="shared" si="95"/>
        <v>0</v>
      </c>
      <c r="I396" s="69">
        <f t="shared" si="95"/>
        <v>0</v>
      </c>
      <c r="J396" s="38"/>
      <c r="K396" s="33"/>
    </row>
    <row r="397" spans="1:11" ht="12.75">
      <c r="A397" s="5"/>
      <c r="B397" s="23"/>
      <c r="C397" s="16" t="s">
        <v>844</v>
      </c>
      <c r="D397" s="17">
        <f aca="true" t="shared" si="96" ref="D397:I397">SUM(D386:D395)</f>
        <v>53616.66</v>
      </c>
      <c r="E397" s="17">
        <f t="shared" si="96"/>
        <v>60400</v>
      </c>
      <c r="F397" s="17">
        <f t="shared" si="96"/>
        <v>48474.17</v>
      </c>
      <c r="G397" s="17">
        <f t="shared" si="96"/>
        <v>2000</v>
      </c>
      <c r="H397" s="17">
        <f t="shared" si="96"/>
        <v>62400</v>
      </c>
      <c r="I397" s="69">
        <f t="shared" si="96"/>
        <v>62900</v>
      </c>
      <c r="J397" s="38"/>
      <c r="K397" s="33"/>
    </row>
    <row r="398" spans="1:11" ht="12.75">
      <c r="A398" s="5"/>
      <c r="B398" s="23"/>
      <c r="C398" s="16" t="s">
        <v>845</v>
      </c>
      <c r="D398" s="17">
        <f aca="true" t="shared" si="97" ref="D398:I398">D396-D397</f>
        <v>-53547.16</v>
      </c>
      <c r="E398" s="17">
        <f t="shared" si="97"/>
        <v>-60400</v>
      </c>
      <c r="F398" s="17">
        <f t="shared" si="97"/>
        <v>-48437.17</v>
      </c>
      <c r="G398" s="17">
        <f t="shared" si="97"/>
        <v>-2000</v>
      </c>
      <c r="H398" s="17">
        <f t="shared" si="97"/>
        <v>-62400</v>
      </c>
      <c r="I398" s="69">
        <f t="shared" si="97"/>
        <v>-62900</v>
      </c>
      <c r="J398" s="38"/>
      <c r="K398" s="33"/>
    </row>
    <row r="399" spans="1:11" ht="12.75">
      <c r="A399" s="5" t="s">
        <v>383</v>
      </c>
      <c r="B399" s="23" t="s">
        <v>384</v>
      </c>
      <c r="C399" s="14" t="s">
        <v>385</v>
      </c>
      <c r="D399" s="15">
        <v>110</v>
      </c>
      <c r="E399" s="15">
        <v>300</v>
      </c>
      <c r="F399" s="34">
        <v>110</v>
      </c>
      <c r="G399" s="15"/>
      <c r="H399" s="15">
        <f>SUM(E399+G399)</f>
        <v>300</v>
      </c>
      <c r="I399" s="64">
        <v>200</v>
      </c>
      <c r="J399" s="31"/>
      <c r="K399" s="33" t="s">
        <v>287</v>
      </c>
    </row>
    <row r="400" spans="1:11" ht="12.75">
      <c r="A400" s="5" t="s">
        <v>383</v>
      </c>
      <c r="B400" s="23" t="s">
        <v>73</v>
      </c>
      <c r="C400" s="14" t="s">
        <v>74</v>
      </c>
      <c r="D400" s="15">
        <v>0</v>
      </c>
      <c r="E400" s="15">
        <v>800</v>
      </c>
      <c r="F400" s="34">
        <v>0</v>
      </c>
      <c r="G400" s="15"/>
      <c r="H400" s="15">
        <f>SUM(E400+G400)</f>
        <v>800</v>
      </c>
      <c r="I400" s="64">
        <v>500</v>
      </c>
      <c r="J400" s="31"/>
      <c r="K400" s="33" t="s">
        <v>287</v>
      </c>
    </row>
    <row r="401" spans="1:11" ht="12.75">
      <c r="A401" s="5" t="s">
        <v>383</v>
      </c>
      <c r="B401" s="23" t="s">
        <v>386</v>
      </c>
      <c r="C401" s="14" t="s">
        <v>387</v>
      </c>
      <c r="D401" s="15">
        <v>60.28</v>
      </c>
      <c r="E401" s="15">
        <v>100</v>
      </c>
      <c r="F401" s="34">
        <v>54.89</v>
      </c>
      <c r="G401" s="15"/>
      <c r="H401" s="15">
        <f>SUM(E401+G401)</f>
        <v>100</v>
      </c>
      <c r="I401" s="64">
        <f>H401</f>
        <v>100</v>
      </c>
      <c r="J401" s="31"/>
      <c r="K401" s="33" t="s">
        <v>1</v>
      </c>
    </row>
    <row r="402" spans="1:11" ht="12.75">
      <c r="A402" s="5"/>
      <c r="B402" s="23"/>
      <c r="C402" s="16" t="s">
        <v>843</v>
      </c>
      <c r="D402" s="17">
        <f aca="true" t="shared" si="98" ref="D402:I402">SUM(D399)</f>
        <v>110</v>
      </c>
      <c r="E402" s="17">
        <f t="shared" si="98"/>
        <v>300</v>
      </c>
      <c r="F402" s="17">
        <f t="shared" si="98"/>
        <v>110</v>
      </c>
      <c r="G402" s="17">
        <f t="shared" si="98"/>
        <v>0</v>
      </c>
      <c r="H402" s="17">
        <f t="shared" si="98"/>
        <v>300</v>
      </c>
      <c r="I402" s="69">
        <f t="shared" si="98"/>
        <v>200</v>
      </c>
      <c r="J402" s="38"/>
      <c r="K402" s="33"/>
    </row>
    <row r="403" spans="1:11" ht="12.75">
      <c r="A403" s="5"/>
      <c r="B403" s="23"/>
      <c r="C403" s="16" t="s">
        <v>844</v>
      </c>
      <c r="D403" s="17">
        <f aca="true" t="shared" si="99" ref="D403:I403">SUM(D400:D401)</f>
        <v>60.28</v>
      </c>
      <c r="E403" s="17">
        <f t="shared" si="99"/>
        <v>900</v>
      </c>
      <c r="F403" s="17">
        <f t="shared" si="99"/>
        <v>54.89</v>
      </c>
      <c r="G403" s="17">
        <f t="shared" si="99"/>
        <v>0</v>
      </c>
      <c r="H403" s="17">
        <f t="shared" si="99"/>
        <v>900</v>
      </c>
      <c r="I403" s="69">
        <f t="shared" si="99"/>
        <v>600</v>
      </c>
      <c r="J403" s="38"/>
      <c r="K403" s="33"/>
    </row>
    <row r="404" spans="1:11" ht="12.75">
      <c r="A404" s="5"/>
      <c r="B404" s="23"/>
      <c r="C404" s="16" t="s">
        <v>845</v>
      </c>
      <c r="D404" s="17">
        <f aca="true" t="shared" si="100" ref="D404:I404">D402-D403</f>
        <v>49.72</v>
      </c>
      <c r="E404" s="17">
        <f t="shared" si="100"/>
        <v>-600</v>
      </c>
      <c r="F404" s="17">
        <f t="shared" si="100"/>
        <v>55.11</v>
      </c>
      <c r="G404" s="17">
        <f t="shared" si="100"/>
        <v>0</v>
      </c>
      <c r="H404" s="17">
        <f t="shared" si="100"/>
        <v>-600</v>
      </c>
      <c r="I404" s="69">
        <f t="shared" si="100"/>
        <v>-400</v>
      </c>
      <c r="J404" s="38"/>
      <c r="K404" s="33"/>
    </row>
    <row r="405" spans="1:11" ht="12.75">
      <c r="A405" s="5" t="s">
        <v>388</v>
      </c>
      <c r="B405" s="23" t="s">
        <v>389</v>
      </c>
      <c r="C405" s="14" t="s">
        <v>390</v>
      </c>
      <c r="D405" s="15">
        <v>51010.21</v>
      </c>
      <c r="E405" s="15">
        <v>55800</v>
      </c>
      <c r="F405" s="34">
        <v>2065</v>
      </c>
      <c r="G405" s="15"/>
      <c r="H405" s="15">
        <f aca="true" t="shared" si="101" ref="H405:H432">SUM(E405+G405)</f>
        <v>55800</v>
      </c>
      <c r="I405" s="64">
        <f>H405</f>
        <v>55800</v>
      </c>
      <c r="J405" s="31"/>
      <c r="K405" s="33" t="s">
        <v>391</v>
      </c>
    </row>
    <row r="406" spans="1:11" ht="12.75">
      <c r="A406" s="5" t="s">
        <v>388</v>
      </c>
      <c r="B406" s="23" t="s">
        <v>392</v>
      </c>
      <c r="C406" s="14" t="s">
        <v>393</v>
      </c>
      <c r="D406" s="15">
        <v>0</v>
      </c>
      <c r="E406" s="15">
        <v>100</v>
      </c>
      <c r="F406" s="34">
        <v>0</v>
      </c>
      <c r="G406" s="15"/>
      <c r="H406" s="15">
        <f t="shared" si="101"/>
        <v>100</v>
      </c>
      <c r="I406" s="64">
        <f aca="true" t="shared" si="102" ref="I406:I414">H406</f>
        <v>100</v>
      </c>
      <c r="J406" s="31"/>
      <c r="K406" s="33" t="s">
        <v>391</v>
      </c>
    </row>
    <row r="407" spans="1:11" ht="12.75">
      <c r="A407" s="5" t="s">
        <v>388</v>
      </c>
      <c r="B407" s="23" t="s">
        <v>394</v>
      </c>
      <c r="C407" s="14" t="s">
        <v>395</v>
      </c>
      <c r="D407" s="15">
        <v>2372</v>
      </c>
      <c r="E407" s="15">
        <v>2300</v>
      </c>
      <c r="F407" s="34">
        <v>2082</v>
      </c>
      <c r="G407" s="15">
        <v>-200</v>
      </c>
      <c r="H407" s="15">
        <f t="shared" si="101"/>
        <v>2100</v>
      </c>
      <c r="I407" s="64">
        <f t="shared" si="102"/>
        <v>2100</v>
      </c>
      <c r="J407" s="31"/>
      <c r="K407" s="33" t="s">
        <v>391</v>
      </c>
    </row>
    <row r="408" spans="1:11" ht="12.75">
      <c r="A408" s="5" t="s">
        <v>388</v>
      </c>
      <c r="B408" s="23" t="s">
        <v>396</v>
      </c>
      <c r="C408" s="14" t="s">
        <v>397</v>
      </c>
      <c r="D408" s="15">
        <v>0</v>
      </c>
      <c r="E408" s="15">
        <v>0</v>
      </c>
      <c r="F408" s="34">
        <v>794.53</v>
      </c>
      <c r="G408" s="15">
        <v>1900</v>
      </c>
      <c r="H408" s="15">
        <f t="shared" si="101"/>
        <v>1900</v>
      </c>
      <c r="I408" s="64">
        <f t="shared" si="102"/>
        <v>1900</v>
      </c>
      <c r="J408" s="31"/>
      <c r="K408" s="33" t="s">
        <v>391</v>
      </c>
    </row>
    <row r="409" spans="1:11" ht="12.75">
      <c r="A409" s="5" t="s">
        <v>388</v>
      </c>
      <c r="B409" s="23" t="s">
        <v>317</v>
      </c>
      <c r="C409" s="14" t="s">
        <v>365</v>
      </c>
      <c r="D409" s="15">
        <v>6403.34</v>
      </c>
      <c r="E409" s="15">
        <v>6300</v>
      </c>
      <c r="F409" s="34">
        <v>4575.89</v>
      </c>
      <c r="G409" s="15"/>
      <c r="H409" s="15">
        <f t="shared" si="101"/>
        <v>6300</v>
      </c>
      <c r="I409" s="64">
        <f t="shared" si="102"/>
        <v>6300</v>
      </c>
      <c r="J409" s="31"/>
      <c r="K409" s="33" t="s">
        <v>391</v>
      </c>
    </row>
    <row r="410" spans="1:11" ht="12.75">
      <c r="A410" s="5" t="s">
        <v>388</v>
      </c>
      <c r="B410" s="23" t="s">
        <v>398</v>
      </c>
      <c r="C410" s="14" t="s">
        <v>399</v>
      </c>
      <c r="D410" s="15">
        <v>5400</v>
      </c>
      <c r="E410" s="15">
        <v>7200</v>
      </c>
      <c r="F410" s="34">
        <v>0</v>
      </c>
      <c r="G410" s="15">
        <v>-7200</v>
      </c>
      <c r="H410" s="15">
        <f t="shared" si="101"/>
        <v>0</v>
      </c>
      <c r="I410" s="64">
        <f t="shared" si="102"/>
        <v>0</v>
      </c>
      <c r="J410" s="31"/>
      <c r="K410" s="33" t="s">
        <v>391</v>
      </c>
    </row>
    <row r="411" spans="1:11" ht="12.75">
      <c r="A411" s="5" t="s">
        <v>388</v>
      </c>
      <c r="B411" s="23" t="s">
        <v>7</v>
      </c>
      <c r="C411" s="14" t="s">
        <v>8</v>
      </c>
      <c r="D411" s="15">
        <v>13592.79</v>
      </c>
      <c r="E411" s="15">
        <v>7400</v>
      </c>
      <c r="F411" s="34">
        <v>3825</v>
      </c>
      <c r="G411" s="15"/>
      <c r="H411" s="15">
        <f t="shared" si="101"/>
        <v>7400</v>
      </c>
      <c r="I411" s="64">
        <v>7200</v>
      </c>
      <c r="J411" s="31"/>
      <c r="K411" s="33" t="s">
        <v>868</v>
      </c>
    </row>
    <row r="412" spans="1:11" ht="12.75">
      <c r="A412" s="5" t="s">
        <v>388</v>
      </c>
      <c r="B412" s="23" t="s">
        <v>400</v>
      </c>
      <c r="C412" s="14" t="s">
        <v>401</v>
      </c>
      <c r="D412" s="15">
        <v>38640.92</v>
      </c>
      <c r="E412" s="15">
        <v>43900</v>
      </c>
      <c r="F412" s="34">
        <v>22705.2</v>
      </c>
      <c r="G412" s="15"/>
      <c r="H412" s="15">
        <f t="shared" si="101"/>
        <v>43900</v>
      </c>
      <c r="I412" s="64">
        <f t="shared" si="102"/>
        <v>43900</v>
      </c>
      <c r="J412" s="31"/>
      <c r="K412" s="33" t="s">
        <v>391</v>
      </c>
    </row>
    <row r="413" spans="1:11" ht="12.75">
      <c r="A413" s="5" t="s">
        <v>388</v>
      </c>
      <c r="B413" s="23" t="s">
        <v>11</v>
      </c>
      <c r="C413" s="14" t="s">
        <v>12</v>
      </c>
      <c r="D413" s="15">
        <v>1217.56</v>
      </c>
      <c r="E413" s="15">
        <v>0</v>
      </c>
      <c r="F413" s="34">
        <v>0</v>
      </c>
      <c r="G413" s="15"/>
      <c r="H413" s="15">
        <f t="shared" si="101"/>
        <v>0</v>
      </c>
      <c r="I413" s="64">
        <f t="shared" si="102"/>
        <v>0</v>
      </c>
      <c r="J413" s="31"/>
      <c r="K413" s="33" t="s">
        <v>868</v>
      </c>
    </row>
    <row r="414" spans="1:11" ht="12.75">
      <c r="A414" s="5" t="s">
        <v>388</v>
      </c>
      <c r="B414" s="23" t="s">
        <v>13</v>
      </c>
      <c r="C414" s="14" t="s">
        <v>14</v>
      </c>
      <c r="D414" s="15">
        <v>3320.29</v>
      </c>
      <c r="E414" s="15">
        <v>2100</v>
      </c>
      <c r="F414" s="34">
        <v>422.47</v>
      </c>
      <c r="G414" s="15"/>
      <c r="H414" s="15">
        <f t="shared" si="101"/>
        <v>2100</v>
      </c>
      <c r="I414" s="64">
        <f t="shared" si="102"/>
        <v>2100</v>
      </c>
      <c r="J414" s="31"/>
      <c r="K414" s="33" t="s">
        <v>868</v>
      </c>
    </row>
    <row r="415" spans="1:11" ht="12.75">
      <c r="A415" s="5" t="s">
        <v>388</v>
      </c>
      <c r="B415" s="23" t="s">
        <v>73</v>
      </c>
      <c r="C415" s="14" t="s">
        <v>74</v>
      </c>
      <c r="D415" s="15">
        <v>0</v>
      </c>
      <c r="E415" s="15">
        <v>0</v>
      </c>
      <c r="F415" s="34">
        <v>99</v>
      </c>
      <c r="G415" s="15">
        <v>100</v>
      </c>
      <c r="H415" s="15">
        <f t="shared" si="101"/>
        <v>100</v>
      </c>
      <c r="I415" s="64">
        <v>300</v>
      </c>
      <c r="J415" s="31"/>
      <c r="K415" s="33" t="s">
        <v>391</v>
      </c>
    </row>
    <row r="416" spans="1:11" ht="12.75">
      <c r="A416" s="5" t="s">
        <v>388</v>
      </c>
      <c r="B416" s="23" t="s">
        <v>76</v>
      </c>
      <c r="C416" s="14" t="s">
        <v>77</v>
      </c>
      <c r="D416" s="15">
        <v>0</v>
      </c>
      <c r="E416" s="15">
        <v>300</v>
      </c>
      <c r="F416" s="34">
        <v>0</v>
      </c>
      <c r="G416" s="15">
        <v>600</v>
      </c>
      <c r="H416" s="15">
        <f t="shared" si="101"/>
        <v>900</v>
      </c>
      <c r="I416" s="64">
        <v>2000</v>
      </c>
      <c r="J416" s="31"/>
      <c r="K416" s="33" t="s">
        <v>391</v>
      </c>
    </row>
    <row r="417" spans="1:11" ht="12.75">
      <c r="A417" s="5" t="s">
        <v>388</v>
      </c>
      <c r="B417" s="23" t="s">
        <v>402</v>
      </c>
      <c r="C417" s="14" t="s">
        <v>403</v>
      </c>
      <c r="D417" s="15">
        <v>5770.14</v>
      </c>
      <c r="E417" s="15">
        <v>5800</v>
      </c>
      <c r="F417" s="34">
        <v>1620</v>
      </c>
      <c r="G417" s="15"/>
      <c r="H417" s="15">
        <f t="shared" si="101"/>
        <v>5800</v>
      </c>
      <c r="I417" s="64">
        <f>H417</f>
        <v>5800</v>
      </c>
      <c r="J417" s="31"/>
      <c r="K417" s="33" t="s">
        <v>391</v>
      </c>
    </row>
    <row r="418" spans="1:11" ht="12.75">
      <c r="A418" s="5" t="s">
        <v>388</v>
      </c>
      <c r="B418" s="23" t="s">
        <v>185</v>
      </c>
      <c r="C418" s="14" t="s">
        <v>186</v>
      </c>
      <c r="D418" s="15">
        <v>1200</v>
      </c>
      <c r="E418" s="15">
        <v>0</v>
      </c>
      <c r="F418" s="34">
        <v>58.74</v>
      </c>
      <c r="G418" s="15">
        <v>1200</v>
      </c>
      <c r="H418" s="15">
        <f t="shared" si="101"/>
        <v>1200</v>
      </c>
      <c r="I418" s="64">
        <f aca="true" t="shared" si="103" ref="I418:I424">H418</f>
        <v>1200</v>
      </c>
      <c r="J418" s="31"/>
      <c r="K418" s="33" t="s">
        <v>391</v>
      </c>
    </row>
    <row r="419" spans="1:11" ht="12.75">
      <c r="A419" s="5" t="s">
        <v>388</v>
      </c>
      <c r="B419" s="23" t="s">
        <v>404</v>
      </c>
      <c r="C419" s="14" t="s">
        <v>405</v>
      </c>
      <c r="D419" s="15">
        <v>284.93</v>
      </c>
      <c r="E419" s="15">
        <v>500</v>
      </c>
      <c r="F419" s="34">
        <v>237.47</v>
      </c>
      <c r="G419" s="15"/>
      <c r="H419" s="15">
        <f t="shared" si="101"/>
        <v>500</v>
      </c>
      <c r="I419" s="64">
        <f t="shared" si="103"/>
        <v>500</v>
      </c>
      <c r="J419" s="31"/>
      <c r="K419" s="33" t="s">
        <v>391</v>
      </c>
    </row>
    <row r="420" spans="1:11" ht="12.75">
      <c r="A420" s="5" t="s">
        <v>388</v>
      </c>
      <c r="B420" s="23" t="s">
        <v>296</v>
      </c>
      <c r="C420" s="14" t="s">
        <v>297</v>
      </c>
      <c r="D420" s="15">
        <v>0</v>
      </c>
      <c r="E420" s="15">
        <v>100</v>
      </c>
      <c r="F420" s="34">
        <v>60</v>
      </c>
      <c r="G420" s="15"/>
      <c r="H420" s="15">
        <f t="shared" si="101"/>
        <v>100</v>
      </c>
      <c r="I420" s="64">
        <f t="shared" si="103"/>
        <v>100</v>
      </c>
      <c r="J420" s="31"/>
      <c r="K420" s="33" t="s">
        <v>391</v>
      </c>
    </row>
    <row r="421" spans="1:11" ht="12.75">
      <c r="A421" s="5" t="s">
        <v>388</v>
      </c>
      <c r="B421" s="23" t="s">
        <v>406</v>
      </c>
      <c r="C421" s="14" t="s">
        <v>407</v>
      </c>
      <c r="D421" s="15">
        <v>0</v>
      </c>
      <c r="E421" s="15">
        <v>500</v>
      </c>
      <c r="F421" s="34">
        <v>0</v>
      </c>
      <c r="G421" s="15"/>
      <c r="H421" s="15">
        <f t="shared" si="101"/>
        <v>500</v>
      </c>
      <c r="I421" s="64">
        <f t="shared" si="103"/>
        <v>500</v>
      </c>
      <c r="J421" s="31"/>
      <c r="K421" s="33" t="s">
        <v>391</v>
      </c>
    </row>
    <row r="422" spans="1:11" ht="12.75">
      <c r="A422" s="5" t="s">
        <v>388</v>
      </c>
      <c r="B422" s="23" t="s">
        <v>408</v>
      </c>
      <c r="C422" s="14" t="s">
        <v>409</v>
      </c>
      <c r="D422" s="15">
        <v>0</v>
      </c>
      <c r="E422" s="15">
        <v>0</v>
      </c>
      <c r="F422" s="34">
        <v>1936.78</v>
      </c>
      <c r="G422" s="15">
        <v>2000</v>
      </c>
      <c r="H422" s="15">
        <f t="shared" si="101"/>
        <v>2000</v>
      </c>
      <c r="I422" s="64">
        <f t="shared" si="103"/>
        <v>2000</v>
      </c>
      <c r="J422" s="31"/>
      <c r="K422" s="33" t="s">
        <v>391</v>
      </c>
    </row>
    <row r="423" spans="1:11" ht="12.75">
      <c r="A423" s="5" t="s">
        <v>388</v>
      </c>
      <c r="B423" s="23" t="s">
        <v>410</v>
      </c>
      <c r="C423" s="14" t="s">
        <v>411</v>
      </c>
      <c r="D423" s="15">
        <v>0</v>
      </c>
      <c r="E423" s="15">
        <v>100</v>
      </c>
      <c r="F423" s="34">
        <v>0</v>
      </c>
      <c r="G423" s="15"/>
      <c r="H423" s="15">
        <f t="shared" si="101"/>
        <v>100</v>
      </c>
      <c r="I423" s="64">
        <f t="shared" si="103"/>
        <v>100</v>
      </c>
      <c r="J423" s="31"/>
      <c r="K423" s="33" t="s">
        <v>391</v>
      </c>
    </row>
    <row r="424" spans="1:11" ht="12.75">
      <c r="A424" s="5" t="s">
        <v>388</v>
      </c>
      <c r="B424" s="23" t="s">
        <v>28</v>
      </c>
      <c r="C424" s="14" t="s">
        <v>29</v>
      </c>
      <c r="D424" s="15">
        <v>283.98</v>
      </c>
      <c r="E424" s="15">
        <v>300</v>
      </c>
      <c r="F424" s="34">
        <v>217.8</v>
      </c>
      <c r="G424" s="15"/>
      <c r="H424" s="15">
        <f t="shared" si="101"/>
        <v>300</v>
      </c>
      <c r="I424" s="6">
        <f t="shared" si="103"/>
        <v>300</v>
      </c>
      <c r="J424" s="31"/>
      <c r="K424" s="33" t="s">
        <v>1</v>
      </c>
    </row>
    <row r="425" spans="1:11" ht="12.75">
      <c r="A425" s="5">
        <v>350</v>
      </c>
      <c r="B425" s="23">
        <v>6500</v>
      </c>
      <c r="C425" s="14" t="s">
        <v>110</v>
      </c>
      <c r="D425" s="15">
        <v>0</v>
      </c>
      <c r="E425" s="15">
        <v>0</v>
      </c>
      <c r="F425" s="34"/>
      <c r="G425" s="15"/>
      <c r="H425" s="15">
        <f t="shared" si="101"/>
        <v>0</v>
      </c>
      <c r="I425" s="65">
        <v>500</v>
      </c>
      <c r="J425" s="31"/>
      <c r="K425" s="33"/>
    </row>
    <row r="426" spans="1:11" ht="12.75">
      <c r="A426" s="5" t="s">
        <v>388</v>
      </c>
      <c r="B426" s="23" t="s">
        <v>113</v>
      </c>
      <c r="C426" s="14" t="s">
        <v>114</v>
      </c>
      <c r="D426" s="15">
        <v>3742.5</v>
      </c>
      <c r="E426" s="15">
        <v>0</v>
      </c>
      <c r="F426" s="34">
        <v>0</v>
      </c>
      <c r="G426" s="15"/>
      <c r="H426" s="15">
        <f t="shared" si="101"/>
        <v>0</v>
      </c>
      <c r="I426" s="64">
        <v>600</v>
      </c>
      <c r="J426" s="31"/>
      <c r="K426" s="33" t="s">
        <v>391</v>
      </c>
    </row>
    <row r="427" spans="1:11" ht="12.75">
      <c r="A427" s="5" t="s">
        <v>388</v>
      </c>
      <c r="B427" s="23" t="s">
        <v>412</v>
      </c>
      <c r="C427" s="14" t="s">
        <v>413</v>
      </c>
      <c r="D427" s="15">
        <v>59.94</v>
      </c>
      <c r="E427" s="15">
        <v>300</v>
      </c>
      <c r="F427" s="34">
        <v>89.91</v>
      </c>
      <c r="G427" s="15"/>
      <c r="H427" s="15">
        <f t="shared" si="101"/>
        <v>300</v>
      </c>
      <c r="I427" s="64">
        <f aca="true" t="shared" si="104" ref="I427:I432">H427</f>
        <v>300</v>
      </c>
      <c r="J427" s="31"/>
      <c r="K427" s="33" t="s">
        <v>391</v>
      </c>
    </row>
    <row r="428" spans="1:11" ht="12.75">
      <c r="A428" s="5" t="s">
        <v>388</v>
      </c>
      <c r="B428" s="23" t="s">
        <v>123</v>
      </c>
      <c r="C428" s="14" t="s">
        <v>124</v>
      </c>
      <c r="D428" s="15">
        <v>106.62</v>
      </c>
      <c r="E428" s="15">
        <v>0</v>
      </c>
      <c r="F428" s="34">
        <v>0</v>
      </c>
      <c r="G428" s="15"/>
      <c r="H428" s="15">
        <f t="shared" si="101"/>
        <v>0</v>
      </c>
      <c r="I428" s="64">
        <f t="shared" si="104"/>
        <v>0</v>
      </c>
      <c r="J428" s="31"/>
      <c r="K428" s="33" t="s">
        <v>391</v>
      </c>
    </row>
    <row r="429" spans="1:11" ht="12.75">
      <c r="A429" s="5" t="s">
        <v>388</v>
      </c>
      <c r="B429" s="23" t="s">
        <v>127</v>
      </c>
      <c r="C429" s="14" t="s">
        <v>128</v>
      </c>
      <c r="D429" s="15">
        <v>2699.3</v>
      </c>
      <c r="E429" s="15">
        <v>3000</v>
      </c>
      <c r="F429" s="34">
        <v>1521.34</v>
      </c>
      <c r="G429" s="15"/>
      <c r="H429" s="15">
        <f t="shared" si="101"/>
        <v>3000</v>
      </c>
      <c r="I429" s="64">
        <f t="shared" si="104"/>
        <v>3000</v>
      </c>
      <c r="J429" s="31"/>
      <c r="K429" s="33" t="s">
        <v>391</v>
      </c>
    </row>
    <row r="430" spans="1:11" ht="12.75">
      <c r="A430" s="5" t="s">
        <v>388</v>
      </c>
      <c r="B430" s="23" t="s">
        <v>133</v>
      </c>
      <c r="C430" s="14" t="s">
        <v>134</v>
      </c>
      <c r="D430" s="15">
        <v>311.57</v>
      </c>
      <c r="E430" s="15">
        <v>200</v>
      </c>
      <c r="F430" s="34">
        <v>0</v>
      </c>
      <c r="G430" s="15"/>
      <c r="H430" s="15">
        <f t="shared" si="101"/>
        <v>200</v>
      </c>
      <c r="I430" s="64">
        <f t="shared" si="104"/>
        <v>200</v>
      </c>
      <c r="J430" s="31"/>
      <c r="K430" s="33" t="s">
        <v>391</v>
      </c>
    </row>
    <row r="431" spans="1:11" ht="12.75">
      <c r="A431" s="5" t="s">
        <v>388</v>
      </c>
      <c r="B431" s="23" t="s">
        <v>135</v>
      </c>
      <c r="C431" s="14" t="s">
        <v>136</v>
      </c>
      <c r="D431" s="15">
        <v>51.94</v>
      </c>
      <c r="E431" s="15">
        <v>100</v>
      </c>
      <c r="F431" s="34">
        <v>23</v>
      </c>
      <c r="G431" s="15"/>
      <c r="H431" s="15">
        <f t="shared" si="101"/>
        <v>100</v>
      </c>
      <c r="I431" s="64">
        <f t="shared" si="104"/>
        <v>100</v>
      </c>
      <c r="J431" s="31"/>
      <c r="K431" s="33" t="s">
        <v>287</v>
      </c>
    </row>
    <row r="432" spans="1:11" ht="12.75">
      <c r="A432" s="5" t="s">
        <v>388</v>
      </c>
      <c r="B432" s="23" t="s">
        <v>414</v>
      </c>
      <c r="C432" s="14" t="s">
        <v>415</v>
      </c>
      <c r="D432" s="15">
        <v>8200</v>
      </c>
      <c r="E432" s="15">
        <v>0</v>
      </c>
      <c r="F432" s="34">
        <v>0</v>
      </c>
      <c r="G432" s="15"/>
      <c r="H432" s="15">
        <f t="shared" si="101"/>
        <v>0</v>
      </c>
      <c r="I432" s="64">
        <f t="shared" si="104"/>
        <v>0</v>
      </c>
      <c r="J432" s="31"/>
      <c r="K432" s="33" t="s">
        <v>391</v>
      </c>
    </row>
    <row r="433" spans="1:11" ht="12.75">
      <c r="A433" s="5"/>
      <c r="B433" s="23"/>
      <c r="C433" s="16" t="s">
        <v>843</v>
      </c>
      <c r="D433" s="17">
        <f aca="true" t="shared" si="105" ref="D433:I433">SUM(D405:D409)</f>
        <v>59785.55</v>
      </c>
      <c r="E433" s="17">
        <f t="shared" si="105"/>
        <v>64500</v>
      </c>
      <c r="F433" s="17">
        <f t="shared" si="105"/>
        <v>9517.42</v>
      </c>
      <c r="G433" s="17">
        <f t="shared" si="105"/>
        <v>1700</v>
      </c>
      <c r="H433" s="17">
        <f t="shared" si="105"/>
        <v>66200</v>
      </c>
      <c r="I433" s="69">
        <f t="shared" si="105"/>
        <v>66200</v>
      </c>
      <c r="J433" s="38"/>
      <c r="K433" s="33"/>
    </row>
    <row r="434" spans="1:11" ht="12.75">
      <c r="A434" s="5"/>
      <c r="B434" s="23"/>
      <c r="C434" s="16" t="s">
        <v>844</v>
      </c>
      <c r="D434" s="17">
        <f aca="true" t="shared" si="106" ref="D434:I434">SUM(D410:D432)</f>
        <v>84882.48</v>
      </c>
      <c r="E434" s="17">
        <f t="shared" si="106"/>
        <v>71800</v>
      </c>
      <c r="F434" s="17">
        <f t="shared" si="106"/>
        <v>32816.71</v>
      </c>
      <c r="G434" s="17">
        <f t="shared" si="106"/>
        <v>-3300</v>
      </c>
      <c r="H434" s="17">
        <f t="shared" si="106"/>
        <v>68500</v>
      </c>
      <c r="I434" s="69">
        <f t="shared" si="106"/>
        <v>70700</v>
      </c>
      <c r="J434" s="38"/>
      <c r="K434" s="33"/>
    </row>
    <row r="435" spans="1:11" ht="12.75">
      <c r="A435" s="5"/>
      <c r="B435" s="23"/>
      <c r="C435" s="16" t="s">
        <v>845</v>
      </c>
      <c r="D435" s="17">
        <f aca="true" t="shared" si="107" ref="D435:I435">D433-D434</f>
        <v>-25096.929999999993</v>
      </c>
      <c r="E435" s="17">
        <f t="shared" si="107"/>
        <v>-7300</v>
      </c>
      <c r="F435" s="17">
        <f t="shared" si="107"/>
        <v>-23299.29</v>
      </c>
      <c r="G435" s="17">
        <f t="shared" si="107"/>
        <v>5000</v>
      </c>
      <c r="H435" s="17">
        <f t="shared" si="107"/>
        <v>-2300</v>
      </c>
      <c r="I435" s="69">
        <f t="shared" si="107"/>
        <v>-4500</v>
      </c>
      <c r="J435" s="38"/>
      <c r="K435" s="33"/>
    </row>
    <row r="436" spans="1:11" ht="12.75">
      <c r="A436" s="5" t="s">
        <v>416</v>
      </c>
      <c r="B436" s="23" t="s">
        <v>417</v>
      </c>
      <c r="C436" s="14" t="s">
        <v>418</v>
      </c>
      <c r="D436" s="15">
        <v>220</v>
      </c>
      <c r="E436" s="15">
        <v>100</v>
      </c>
      <c r="F436" s="34">
        <v>0</v>
      </c>
      <c r="G436" s="15"/>
      <c r="H436" s="15">
        <f aca="true" t="shared" si="108" ref="H436:H462">SUM(E436+G436)</f>
        <v>100</v>
      </c>
      <c r="I436" s="64">
        <v>200</v>
      </c>
      <c r="J436" s="39"/>
      <c r="K436" s="33" t="s">
        <v>419</v>
      </c>
    </row>
    <row r="437" spans="1:11" ht="12.75">
      <c r="A437" s="5" t="s">
        <v>416</v>
      </c>
      <c r="B437" s="23" t="s">
        <v>420</v>
      </c>
      <c r="C437" s="14" t="s">
        <v>421</v>
      </c>
      <c r="D437" s="15">
        <v>3978.75</v>
      </c>
      <c r="E437" s="15">
        <v>4000</v>
      </c>
      <c r="F437" s="34">
        <v>2565.8</v>
      </c>
      <c r="G437" s="15"/>
      <c r="H437" s="15">
        <f t="shared" si="108"/>
        <v>4000</v>
      </c>
      <c r="I437" s="64">
        <v>4000</v>
      </c>
      <c r="J437" s="39"/>
      <c r="K437" s="33" t="s">
        <v>419</v>
      </c>
    </row>
    <row r="438" spans="1:11" ht="12.75">
      <c r="A438" s="5" t="s">
        <v>416</v>
      </c>
      <c r="B438" s="23" t="s">
        <v>422</v>
      </c>
      <c r="C438" s="14" t="s">
        <v>423</v>
      </c>
      <c r="D438" s="15">
        <v>14325.35</v>
      </c>
      <c r="E438" s="15">
        <v>14000</v>
      </c>
      <c r="F438" s="34">
        <v>8907.65</v>
      </c>
      <c r="G438" s="15"/>
      <c r="H438" s="15">
        <f t="shared" si="108"/>
        <v>14000</v>
      </c>
      <c r="I438" s="64">
        <v>15000</v>
      </c>
      <c r="J438" s="39"/>
      <c r="K438" s="33" t="s">
        <v>419</v>
      </c>
    </row>
    <row r="439" spans="1:11" ht="12.75">
      <c r="A439" s="5" t="s">
        <v>416</v>
      </c>
      <c r="B439" s="23" t="s">
        <v>424</v>
      </c>
      <c r="C439" s="14" t="s">
        <v>425</v>
      </c>
      <c r="D439" s="15">
        <v>0</v>
      </c>
      <c r="E439" s="15">
        <v>0</v>
      </c>
      <c r="F439" s="34">
        <v>0</v>
      </c>
      <c r="G439" s="15"/>
      <c r="H439" s="15">
        <f t="shared" si="108"/>
        <v>0</v>
      </c>
      <c r="I439" s="64">
        <v>0</v>
      </c>
      <c r="J439" s="39"/>
      <c r="K439" s="33" t="s">
        <v>419</v>
      </c>
    </row>
    <row r="440" spans="1:11" ht="12.75">
      <c r="A440" s="5" t="s">
        <v>416</v>
      </c>
      <c r="B440" s="23" t="s">
        <v>143</v>
      </c>
      <c r="C440" s="14" t="s">
        <v>144</v>
      </c>
      <c r="D440" s="15">
        <v>1288.6</v>
      </c>
      <c r="E440" s="15">
        <v>2000</v>
      </c>
      <c r="F440" s="34">
        <v>744.15</v>
      </c>
      <c r="G440" s="15"/>
      <c r="H440" s="15">
        <f t="shared" si="108"/>
        <v>2000</v>
      </c>
      <c r="I440" s="64">
        <v>1500</v>
      </c>
      <c r="J440" s="39"/>
      <c r="K440" s="33" t="s">
        <v>419</v>
      </c>
    </row>
    <row r="441" spans="1:11" ht="12.75">
      <c r="A441" s="5" t="s">
        <v>416</v>
      </c>
      <c r="B441" s="23" t="s">
        <v>426</v>
      </c>
      <c r="C441" s="14" t="s">
        <v>427</v>
      </c>
      <c r="D441" s="15">
        <v>0</v>
      </c>
      <c r="E441" s="15">
        <v>0</v>
      </c>
      <c r="F441" s="34">
        <v>0</v>
      </c>
      <c r="G441" s="15"/>
      <c r="H441" s="15">
        <f t="shared" si="108"/>
        <v>0</v>
      </c>
      <c r="I441" s="64">
        <v>0</v>
      </c>
      <c r="J441" s="39"/>
      <c r="K441" s="33" t="s">
        <v>419</v>
      </c>
    </row>
    <row r="442" spans="1:11" ht="12.75">
      <c r="A442" s="5" t="s">
        <v>416</v>
      </c>
      <c r="B442" s="23" t="s">
        <v>317</v>
      </c>
      <c r="C442" s="14" t="s">
        <v>365</v>
      </c>
      <c r="D442" s="15">
        <v>28361.06</v>
      </c>
      <c r="E442" s="15">
        <v>25900</v>
      </c>
      <c r="F442" s="34">
        <v>25919.77</v>
      </c>
      <c r="G442" s="15"/>
      <c r="H442" s="15">
        <f t="shared" si="108"/>
        <v>25900</v>
      </c>
      <c r="I442" s="64">
        <v>24500</v>
      </c>
      <c r="J442" s="39"/>
      <c r="K442" s="33" t="s">
        <v>1</v>
      </c>
    </row>
    <row r="443" spans="1:11" ht="12.75">
      <c r="A443" s="5" t="s">
        <v>416</v>
      </c>
      <c r="B443" s="23" t="s">
        <v>428</v>
      </c>
      <c r="C443" s="14" t="s">
        <v>429</v>
      </c>
      <c r="D443" s="15">
        <v>20419.95</v>
      </c>
      <c r="E443" s="15">
        <v>20200</v>
      </c>
      <c r="F443" s="34">
        <v>20241.1</v>
      </c>
      <c r="G443" s="15"/>
      <c r="H443" s="15">
        <f t="shared" si="108"/>
        <v>20200</v>
      </c>
      <c r="I443" s="64">
        <v>21500</v>
      </c>
      <c r="J443" s="39"/>
      <c r="K443" s="33" t="s">
        <v>1</v>
      </c>
    </row>
    <row r="444" spans="1:11" ht="12.75">
      <c r="A444" s="5" t="s">
        <v>416</v>
      </c>
      <c r="B444" s="23" t="s">
        <v>5</v>
      </c>
      <c r="C444" s="14" t="s">
        <v>6</v>
      </c>
      <c r="D444" s="15">
        <v>0</v>
      </c>
      <c r="E444" s="15">
        <v>0</v>
      </c>
      <c r="F444" s="34">
        <v>0</v>
      </c>
      <c r="G444" s="15"/>
      <c r="H444" s="15">
        <f t="shared" si="108"/>
        <v>0</v>
      </c>
      <c r="I444" s="64">
        <v>0</v>
      </c>
      <c r="J444" s="31"/>
      <c r="K444" s="33" t="s">
        <v>868</v>
      </c>
    </row>
    <row r="445" spans="1:11" ht="12.75">
      <c r="A445" s="5" t="s">
        <v>416</v>
      </c>
      <c r="B445" s="23" t="s">
        <v>7</v>
      </c>
      <c r="C445" s="14" t="s">
        <v>8</v>
      </c>
      <c r="D445" s="15">
        <v>109530.64</v>
      </c>
      <c r="E445" s="15">
        <v>114600</v>
      </c>
      <c r="F445" s="34">
        <v>53728.11</v>
      </c>
      <c r="G445" s="15"/>
      <c r="H445" s="15">
        <f t="shared" si="108"/>
        <v>114600</v>
      </c>
      <c r="I445" s="64">
        <v>117300</v>
      </c>
      <c r="J445" s="31"/>
      <c r="K445" s="33" t="s">
        <v>868</v>
      </c>
    </row>
    <row r="446" spans="1:11" ht="12.75">
      <c r="A446" s="5" t="s">
        <v>416</v>
      </c>
      <c r="B446" s="23" t="s">
        <v>9</v>
      </c>
      <c r="C446" s="14" t="s">
        <v>10</v>
      </c>
      <c r="D446" s="15">
        <v>0</v>
      </c>
      <c r="E446" s="15">
        <v>0</v>
      </c>
      <c r="F446" s="34">
        <v>0</v>
      </c>
      <c r="G446" s="15"/>
      <c r="H446" s="15">
        <f t="shared" si="108"/>
        <v>0</v>
      </c>
      <c r="I446" s="64">
        <f>H446</f>
        <v>0</v>
      </c>
      <c r="J446" s="31"/>
      <c r="K446" s="33" t="s">
        <v>868</v>
      </c>
    </row>
    <row r="447" spans="1:11" ht="12.75">
      <c r="A447" s="5" t="s">
        <v>416</v>
      </c>
      <c r="B447" s="23" t="s">
        <v>11</v>
      </c>
      <c r="C447" s="14" t="s">
        <v>12</v>
      </c>
      <c r="D447" s="15">
        <v>9417.92</v>
      </c>
      <c r="E447" s="15">
        <v>9800</v>
      </c>
      <c r="F447" s="34">
        <v>4591.19</v>
      </c>
      <c r="G447" s="15"/>
      <c r="H447" s="15">
        <f t="shared" si="108"/>
        <v>9800</v>
      </c>
      <c r="I447" s="64">
        <v>10100</v>
      </c>
      <c r="J447" s="31"/>
      <c r="K447" s="33" t="s">
        <v>868</v>
      </c>
    </row>
    <row r="448" spans="1:11" ht="12.75">
      <c r="A448" s="5" t="s">
        <v>416</v>
      </c>
      <c r="B448" s="23" t="s">
        <v>13</v>
      </c>
      <c r="C448" s="14" t="s">
        <v>14</v>
      </c>
      <c r="D448" s="15">
        <v>22201.87</v>
      </c>
      <c r="E448" s="15">
        <v>23000</v>
      </c>
      <c r="F448" s="34">
        <v>10812.65</v>
      </c>
      <c r="G448" s="15"/>
      <c r="H448" s="15">
        <f t="shared" si="108"/>
        <v>23000</v>
      </c>
      <c r="I448" s="64">
        <v>23400</v>
      </c>
      <c r="J448" s="31"/>
      <c r="K448" s="33" t="s">
        <v>868</v>
      </c>
    </row>
    <row r="449" spans="1:11" ht="12.75">
      <c r="A449" s="5" t="s">
        <v>416</v>
      </c>
      <c r="B449" s="23" t="s">
        <v>181</v>
      </c>
      <c r="C449" s="14" t="s">
        <v>182</v>
      </c>
      <c r="D449" s="15">
        <v>29490.25</v>
      </c>
      <c r="E449" s="15">
        <v>15000</v>
      </c>
      <c r="F449" s="34">
        <v>0</v>
      </c>
      <c r="G449" s="15"/>
      <c r="H449" s="15">
        <f t="shared" si="108"/>
        <v>15000</v>
      </c>
      <c r="I449" s="64">
        <f>H449</f>
        <v>15000</v>
      </c>
      <c r="J449" s="31"/>
      <c r="K449" s="33" t="s">
        <v>870</v>
      </c>
    </row>
    <row r="450" spans="1:11" ht="12.75">
      <c r="A450" s="5" t="s">
        <v>416</v>
      </c>
      <c r="B450" s="23" t="s">
        <v>430</v>
      </c>
      <c r="C450" s="14" t="s">
        <v>431</v>
      </c>
      <c r="D450" s="15">
        <v>1644.06</v>
      </c>
      <c r="E450" s="15">
        <v>1000</v>
      </c>
      <c r="F450" s="34">
        <v>1390.28</v>
      </c>
      <c r="G450" s="15"/>
      <c r="H450" s="15">
        <f t="shared" si="108"/>
        <v>1000</v>
      </c>
      <c r="I450" s="64">
        <f>H450</f>
        <v>1000</v>
      </c>
      <c r="J450" s="31"/>
      <c r="K450" s="33" t="s">
        <v>870</v>
      </c>
    </row>
    <row r="451" spans="1:11" ht="12.75">
      <c r="A451" s="5" t="s">
        <v>416</v>
      </c>
      <c r="B451" s="23" t="s">
        <v>73</v>
      </c>
      <c r="C451" s="14" t="s">
        <v>74</v>
      </c>
      <c r="D451" s="15">
        <v>420.26</v>
      </c>
      <c r="E451" s="15">
        <v>500</v>
      </c>
      <c r="F451" s="34">
        <v>294.88</v>
      </c>
      <c r="G451" s="15"/>
      <c r="H451" s="15">
        <f t="shared" si="108"/>
        <v>500</v>
      </c>
      <c r="I451" s="64">
        <v>500</v>
      </c>
      <c r="J451" s="31"/>
      <c r="K451" s="33" t="s">
        <v>419</v>
      </c>
    </row>
    <row r="452" spans="1:11" ht="12.75">
      <c r="A452" s="5" t="s">
        <v>416</v>
      </c>
      <c r="B452" s="23" t="s">
        <v>432</v>
      </c>
      <c r="C452" s="14" t="s">
        <v>433</v>
      </c>
      <c r="D452" s="15">
        <v>1086.52</v>
      </c>
      <c r="E452" s="15">
        <v>1000</v>
      </c>
      <c r="F452" s="34">
        <v>848.1</v>
      </c>
      <c r="G452" s="15"/>
      <c r="H452" s="15">
        <f t="shared" si="108"/>
        <v>1000</v>
      </c>
      <c r="I452" s="64">
        <v>1000</v>
      </c>
      <c r="J452" s="31"/>
      <c r="K452" s="33" t="s">
        <v>419</v>
      </c>
    </row>
    <row r="453" spans="1:11" ht="12.75">
      <c r="A453" s="5">
        <v>352</v>
      </c>
      <c r="B453" s="23" t="s">
        <v>858</v>
      </c>
      <c r="C453" s="14" t="s">
        <v>859</v>
      </c>
      <c r="D453" s="15">
        <v>0</v>
      </c>
      <c r="E453" s="15">
        <v>0</v>
      </c>
      <c r="F453" s="34"/>
      <c r="G453" s="15">
        <v>0</v>
      </c>
      <c r="H453" s="15">
        <f>SUM(E453+G453)</f>
        <v>0</v>
      </c>
      <c r="I453" s="64">
        <v>1500</v>
      </c>
      <c r="J453" s="31"/>
      <c r="K453" s="33"/>
    </row>
    <row r="454" spans="1:11" ht="12.75">
      <c r="A454" s="5" t="s">
        <v>416</v>
      </c>
      <c r="B454" s="23" t="s">
        <v>88</v>
      </c>
      <c r="C454" s="14" t="s">
        <v>89</v>
      </c>
      <c r="D454" s="15">
        <v>5883.55</v>
      </c>
      <c r="E454" s="15">
        <v>9000</v>
      </c>
      <c r="F454" s="34">
        <v>5985.15</v>
      </c>
      <c r="G454" s="15"/>
      <c r="H454" s="15">
        <f t="shared" si="108"/>
        <v>9000</v>
      </c>
      <c r="I454" s="64">
        <f>H454</f>
        <v>9000</v>
      </c>
      <c r="J454" s="31"/>
      <c r="K454" s="33" t="s">
        <v>869</v>
      </c>
    </row>
    <row r="455" spans="1:11" ht="12.75">
      <c r="A455" s="5" t="s">
        <v>416</v>
      </c>
      <c r="B455" s="23" t="s">
        <v>90</v>
      </c>
      <c r="C455" s="14" t="s">
        <v>91</v>
      </c>
      <c r="D455" s="15">
        <v>2273.46</v>
      </c>
      <c r="E455" s="15">
        <v>5000</v>
      </c>
      <c r="F455" s="34">
        <v>1544.45</v>
      </c>
      <c r="G455" s="15"/>
      <c r="H455" s="15">
        <f t="shared" si="108"/>
        <v>5000</v>
      </c>
      <c r="I455" s="64">
        <f>H455</f>
        <v>5000</v>
      </c>
      <c r="J455" s="31"/>
      <c r="K455" s="33" t="s">
        <v>869</v>
      </c>
    </row>
    <row r="456" spans="1:11" ht="12.75">
      <c r="A456" s="5" t="s">
        <v>416</v>
      </c>
      <c r="B456" s="23" t="s">
        <v>92</v>
      </c>
      <c r="C456" s="14" t="s">
        <v>93</v>
      </c>
      <c r="D456" s="15">
        <v>2404.33</v>
      </c>
      <c r="E456" s="15">
        <v>3000</v>
      </c>
      <c r="F456" s="34">
        <v>1627.69</v>
      </c>
      <c r="G456" s="15"/>
      <c r="H456" s="15">
        <f t="shared" si="108"/>
        <v>3000</v>
      </c>
      <c r="I456" s="64">
        <f>H456</f>
        <v>3000</v>
      </c>
      <c r="J456" s="31"/>
      <c r="K456" s="33" t="s">
        <v>869</v>
      </c>
    </row>
    <row r="457" spans="1:11" ht="12.75">
      <c r="A457" s="5" t="s">
        <v>416</v>
      </c>
      <c r="B457" s="23" t="s">
        <v>103</v>
      </c>
      <c r="C457" s="14" t="s">
        <v>104</v>
      </c>
      <c r="D457" s="15">
        <v>0</v>
      </c>
      <c r="E457" s="15">
        <v>0</v>
      </c>
      <c r="F457" s="34">
        <v>0</v>
      </c>
      <c r="G457" s="15"/>
      <c r="H457" s="15">
        <f t="shared" si="108"/>
        <v>0</v>
      </c>
      <c r="I457" s="64">
        <v>0</v>
      </c>
      <c r="J457" s="31"/>
      <c r="K457" s="33" t="s">
        <v>419</v>
      </c>
    </row>
    <row r="458" spans="1:11" ht="12.75">
      <c r="A458" s="5" t="s">
        <v>416</v>
      </c>
      <c r="B458" s="23" t="s">
        <v>434</v>
      </c>
      <c r="C458" s="14" t="s">
        <v>435</v>
      </c>
      <c r="D458" s="15">
        <v>519</v>
      </c>
      <c r="E458" s="15">
        <v>500</v>
      </c>
      <c r="F458" s="34">
        <v>0</v>
      </c>
      <c r="G458" s="15"/>
      <c r="H458" s="15">
        <f t="shared" si="108"/>
        <v>500</v>
      </c>
      <c r="I458" s="64">
        <v>500</v>
      </c>
      <c r="J458" s="31"/>
      <c r="K458" s="33" t="s">
        <v>419</v>
      </c>
    </row>
    <row r="459" spans="1:11" ht="12.75">
      <c r="A459" s="5" t="s">
        <v>416</v>
      </c>
      <c r="B459" s="23" t="s">
        <v>109</v>
      </c>
      <c r="C459" s="14" t="s">
        <v>110</v>
      </c>
      <c r="D459" s="15">
        <v>1515.5</v>
      </c>
      <c r="E459" s="15">
        <v>1600</v>
      </c>
      <c r="F459" s="34">
        <v>417.76</v>
      </c>
      <c r="G459" s="15"/>
      <c r="H459" s="15">
        <f t="shared" si="108"/>
        <v>1600</v>
      </c>
      <c r="I459" s="64">
        <v>1600</v>
      </c>
      <c r="J459" s="31"/>
      <c r="K459" s="33" t="s">
        <v>419</v>
      </c>
    </row>
    <row r="460" spans="1:11" ht="12.75">
      <c r="A460" s="5" t="s">
        <v>416</v>
      </c>
      <c r="B460" s="23" t="s">
        <v>133</v>
      </c>
      <c r="C460" s="14" t="s">
        <v>134</v>
      </c>
      <c r="D460" s="15">
        <v>70</v>
      </c>
      <c r="E460" s="15">
        <v>100</v>
      </c>
      <c r="F460" s="34">
        <v>70</v>
      </c>
      <c r="G460" s="15"/>
      <c r="H460" s="15">
        <f t="shared" si="108"/>
        <v>100</v>
      </c>
      <c r="I460" s="64">
        <v>100</v>
      </c>
      <c r="J460" s="31"/>
      <c r="K460" s="33" t="s">
        <v>419</v>
      </c>
    </row>
    <row r="461" spans="1:11" ht="12.75">
      <c r="A461" s="5" t="s">
        <v>416</v>
      </c>
      <c r="B461" s="23" t="s">
        <v>436</v>
      </c>
      <c r="C461" s="14" t="s">
        <v>437</v>
      </c>
      <c r="D461" s="15">
        <v>12800</v>
      </c>
      <c r="E461" s="15">
        <v>12800</v>
      </c>
      <c r="F461" s="34">
        <v>0</v>
      </c>
      <c r="G461" s="15"/>
      <c r="H461" s="15">
        <f t="shared" si="108"/>
        <v>12800</v>
      </c>
      <c r="I461" s="64">
        <v>12800</v>
      </c>
      <c r="J461" s="31"/>
      <c r="K461" s="33" t="s">
        <v>1</v>
      </c>
    </row>
    <row r="462" spans="1:11" ht="12.75">
      <c r="A462" s="5" t="s">
        <v>416</v>
      </c>
      <c r="B462" s="23" t="s">
        <v>438</v>
      </c>
      <c r="C462" s="14" t="s">
        <v>439</v>
      </c>
      <c r="D462" s="15">
        <v>43300</v>
      </c>
      <c r="E462" s="15">
        <v>43300</v>
      </c>
      <c r="F462" s="34">
        <v>0</v>
      </c>
      <c r="G462" s="15"/>
      <c r="H462" s="15">
        <f t="shared" si="108"/>
        <v>43300</v>
      </c>
      <c r="I462" s="64">
        <v>43300</v>
      </c>
      <c r="J462" s="31"/>
      <c r="K462" s="33" t="s">
        <v>1</v>
      </c>
    </row>
    <row r="463" spans="1:11" ht="12.75">
      <c r="A463" s="5"/>
      <c r="B463" s="23"/>
      <c r="C463" s="16" t="s">
        <v>843</v>
      </c>
      <c r="D463" s="17">
        <f>SUM(D436:D443)</f>
        <v>68593.70999999999</v>
      </c>
      <c r="E463" s="17">
        <f>SUM(E436:E443)</f>
        <v>66200</v>
      </c>
      <c r="F463" s="17">
        <f>SUM(F436:F443)</f>
        <v>58378.47</v>
      </c>
      <c r="G463" s="17">
        <f>SUM(G436:G443)</f>
        <v>0</v>
      </c>
      <c r="H463" s="17">
        <f>SUM(H436:H443)</f>
        <v>66200</v>
      </c>
      <c r="I463" s="69">
        <f>SUM(I436:I444)</f>
        <v>66700</v>
      </c>
      <c r="J463" s="38"/>
      <c r="K463" s="33"/>
    </row>
    <row r="464" spans="1:11" ht="12.75">
      <c r="A464" s="5"/>
      <c r="B464" s="23"/>
      <c r="C464" s="16" t="s">
        <v>844</v>
      </c>
      <c r="D464" s="17">
        <f aca="true" t="shared" si="109" ref="D464:I464">SUM(D444:D462)</f>
        <v>242557.35999999996</v>
      </c>
      <c r="E464" s="17">
        <f t="shared" si="109"/>
        <v>240200</v>
      </c>
      <c r="F464" s="17">
        <f t="shared" si="109"/>
        <v>81310.26</v>
      </c>
      <c r="G464" s="17">
        <f t="shared" si="109"/>
        <v>0</v>
      </c>
      <c r="H464" s="17">
        <f t="shared" si="109"/>
        <v>240200</v>
      </c>
      <c r="I464" s="69">
        <f t="shared" si="109"/>
        <v>245100</v>
      </c>
      <c r="J464" s="38"/>
      <c r="K464" s="33"/>
    </row>
    <row r="465" spans="1:11" ht="12.75">
      <c r="A465" s="5"/>
      <c r="B465" s="23"/>
      <c r="C465" s="16" t="s">
        <v>845</v>
      </c>
      <c r="D465" s="17">
        <f aca="true" t="shared" si="110" ref="D465:I465">D463-D464</f>
        <v>-173963.64999999997</v>
      </c>
      <c r="E465" s="17">
        <f t="shared" si="110"/>
        <v>-174000</v>
      </c>
      <c r="F465" s="17">
        <f t="shared" si="110"/>
        <v>-22931.789999999994</v>
      </c>
      <c r="G465" s="17">
        <f t="shared" si="110"/>
        <v>0</v>
      </c>
      <c r="H465" s="17">
        <f t="shared" si="110"/>
        <v>-174000</v>
      </c>
      <c r="I465" s="69">
        <f t="shared" si="110"/>
        <v>-178400</v>
      </c>
      <c r="J465" s="38"/>
      <c r="K465" s="33"/>
    </row>
    <row r="466" spans="1:11" ht="12.75">
      <c r="A466" s="5" t="s">
        <v>440</v>
      </c>
      <c r="B466" s="23" t="s">
        <v>441</v>
      </c>
      <c r="C466" s="14" t="s">
        <v>442</v>
      </c>
      <c r="D466" s="15">
        <v>4301.02</v>
      </c>
      <c r="E466" s="15">
        <v>0</v>
      </c>
      <c r="F466" s="15">
        <v>0</v>
      </c>
      <c r="G466" s="15"/>
      <c r="H466" s="15">
        <f>SUM(E466+G466)</f>
        <v>0</v>
      </c>
      <c r="I466" s="64">
        <f>H466</f>
        <v>0</v>
      </c>
      <c r="J466" s="31"/>
      <c r="K466" s="33" t="s">
        <v>35</v>
      </c>
    </row>
    <row r="467" spans="1:11" ht="12.75">
      <c r="A467" s="5"/>
      <c r="B467" s="23"/>
      <c r="C467" s="16" t="s">
        <v>843</v>
      </c>
      <c r="D467" s="17">
        <f aca="true" t="shared" si="111" ref="D467:I467">SUM(0)</f>
        <v>0</v>
      </c>
      <c r="E467" s="17">
        <f t="shared" si="111"/>
        <v>0</v>
      </c>
      <c r="F467" s="17">
        <f t="shared" si="111"/>
        <v>0</v>
      </c>
      <c r="G467" s="17">
        <f t="shared" si="111"/>
        <v>0</v>
      </c>
      <c r="H467" s="17">
        <f t="shared" si="111"/>
        <v>0</v>
      </c>
      <c r="I467" s="69">
        <f t="shared" si="111"/>
        <v>0</v>
      </c>
      <c r="J467" s="38"/>
      <c r="K467" s="33"/>
    </row>
    <row r="468" spans="1:11" ht="12.75">
      <c r="A468" s="5"/>
      <c r="B468" s="23"/>
      <c r="C468" s="16" t="s">
        <v>844</v>
      </c>
      <c r="D468" s="17">
        <f aca="true" t="shared" si="112" ref="D468:I468">SUM(D466)</f>
        <v>4301.02</v>
      </c>
      <c r="E468" s="17">
        <f t="shared" si="112"/>
        <v>0</v>
      </c>
      <c r="F468" s="17">
        <f t="shared" si="112"/>
        <v>0</v>
      </c>
      <c r="G468" s="17">
        <f t="shared" si="112"/>
        <v>0</v>
      </c>
      <c r="H468" s="17">
        <f t="shared" si="112"/>
        <v>0</v>
      </c>
      <c r="I468" s="69">
        <f t="shared" si="112"/>
        <v>0</v>
      </c>
      <c r="J468" s="38"/>
      <c r="K468" s="33"/>
    </row>
    <row r="469" spans="1:11" ht="12.75">
      <c r="A469" s="5"/>
      <c r="B469" s="23"/>
      <c r="C469" s="16" t="s">
        <v>845</v>
      </c>
      <c r="D469" s="17">
        <f aca="true" t="shared" si="113" ref="D469:I469">D467-D468</f>
        <v>-4301.02</v>
      </c>
      <c r="E469" s="17">
        <f t="shared" si="113"/>
        <v>0</v>
      </c>
      <c r="F469" s="17">
        <f t="shared" si="113"/>
        <v>0</v>
      </c>
      <c r="G469" s="17">
        <f t="shared" si="113"/>
        <v>0</v>
      </c>
      <c r="H469" s="17">
        <f t="shared" si="113"/>
        <v>0</v>
      </c>
      <c r="I469" s="69">
        <f t="shared" si="113"/>
        <v>0</v>
      </c>
      <c r="J469" s="38"/>
      <c r="K469" s="33"/>
    </row>
    <row r="470" spans="1:11" ht="12.75">
      <c r="A470" s="5" t="s">
        <v>444</v>
      </c>
      <c r="B470" s="23" t="s">
        <v>445</v>
      </c>
      <c r="C470" s="14" t="s">
        <v>446</v>
      </c>
      <c r="D470" s="15">
        <v>164068.63</v>
      </c>
      <c r="E470" s="15">
        <v>155000</v>
      </c>
      <c r="F470" s="34">
        <v>90420.4</v>
      </c>
      <c r="G470" s="15"/>
      <c r="H470" s="15">
        <f aca="true" t="shared" si="114" ref="H470:H477">SUM(E470+G470)</f>
        <v>155000</v>
      </c>
      <c r="I470" s="64">
        <v>160000</v>
      </c>
      <c r="J470" s="31"/>
      <c r="K470" s="33" t="s">
        <v>1</v>
      </c>
    </row>
    <row r="471" spans="1:11" ht="12.75">
      <c r="A471" s="5" t="s">
        <v>444</v>
      </c>
      <c r="B471" s="23" t="s">
        <v>220</v>
      </c>
      <c r="C471" s="14" t="s">
        <v>221</v>
      </c>
      <c r="D471" s="15">
        <v>0</v>
      </c>
      <c r="E471" s="15">
        <v>0</v>
      </c>
      <c r="F471" s="34">
        <v>0</v>
      </c>
      <c r="G471" s="15"/>
      <c r="H471" s="15">
        <f t="shared" si="114"/>
        <v>0</v>
      </c>
      <c r="I471" s="64">
        <f aca="true" t="shared" si="115" ref="I471:I477">H471</f>
        <v>0</v>
      </c>
      <c r="J471" s="31"/>
      <c r="K471" s="33" t="s">
        <v>42</v>
      </c>
    </row>
    <row r="472" spans="1:11" ht="12.75">
      <c r="A472" s="5" t="s">
        <v>444</v>
      </c>
      <c r="B472" s="23" t="s">
        <v>5</v>
      </c>
      <c r="C472" s="14" t="s">
        <v>6</v>
      </c>
      <c r="D472" s="15">
        <v>0</v>
      </c>
      <c r="E472" s="15">
        <v>0</v>
      </c>
      <c r="F472" s="34">
        <v>0</v>
      </c>
      <c r="G472" s="15"/>
      <c r="H472" s="15">
        <f t="shared" si="114"/>
        <v>0</v>
      </c>
      <c r="I472" s="64">
        <f t="shared" si="115"/>
        <v>0</v>
      </c>
      <c r="J472" s="31"/>
      <c r="K472" s="33" t="s">
        <v>868</v>
      </c>
    </row>
    <row r="473" spans="1:11" ht="12.75">
      <c r="A473" s="5" t="s">
        <v>444</v>
      </c>
      <c r="B473" s="23" t="s">
        <v>7</v>
      </c>
      <c r="C473" s="14" t="s">
        <v>8</v>
      </c>
      <c r="D473" s="15">
        <v>169893.12</v>
      </c>
      <c r="E473" s="15">
        <v>178600</v>
      </c>
      <c r="F473" s="34">
        <v>96997.26</v>
      </c>
      <c r="G473" s="15"/>
      <c r="H473" s="15">
        <f t="shared" si="114"/>
        <v>178600</v>
      </c>
      <c r="I473" s="64">
        <v>238600</v>
      </c>
      <c r="J473" s="31"/>
      <c r="K473" s="33" t="s">
        <v>868</v>
      </c>
    </row>
    <row r="474" spans="1:11" ht="12.75">
      <c r="A474" s="5" t="s">
        <v>444</v>
      </c>
      <c r="B474" s="23" t="s">
        <v>9</v>
      </c>
      <c r="C474" s="14" t="s">
        <v>10</v>
      </c>
      <c r="D474" s="15">
        <v>0</v>
      </c>
      <c r="E474" s="15">
        <v>0</v>
      </c>
      <c r="F474" s="34">
        <v>0</v>
      </c>
      <c r="G474" s="15"/>
      <c r="H474" s="15">
        <f t="shared" si="114"/>
        <v>0</v>
      </c>
      <c r="I474" s="64">
        <f t="shared" si="115"/>
        <v>0</v>
      </c>
      <c r="J474" s="31"/>
      <c r="K474" s="33" t="s">
        <v>868</v>
      </c>
    </row>
    <row r="475" spans="1:11" ht="12.75">
      <c r="A475" s="5" t="s">
        <v>444</v>
      </c>
      <c r="B475" s="23" t="s">
        <v>11</v>
      </c>
      <c r="C475" s="14" t="s">
        <v>12</v>
      </c>
      <c r="D475" s="15">
        <v>14537.36</v>
      </c>
      <c r="E475" s="15">
        <v>15200</v>
      </c>
      <c r="F475" s="34">
        <v>8106.75</v>
      </c>
      <c r="G475" s="15"/>
      <c r="H475" s="15">
        <f t="shared" si="114"/>
        <v>15200</v>
      </c>
      <c r="I475" s="64">
        <v>20400</v>
      </c>
      <c r="J475" s="31"/>
      <c r="K475" s="33" t="s">
        <v>868</v>
      </c>
    </row>
    <row r="476" spans="1:11" ht="12.75">
      <c r="A476" s="5" t="s">
        <v>444</v>
      </c>
      <c r="B476" s="23" t="s">
        <v>13</v>
      </c>
      <c r="C476" s="14" t="s">
        <v>14</v>
      </c>
      <c r="D476" s="15">
        <v>34220.67</v>
      </c>
      <c r="E476" s="15">
        <v>35800</v>
      </c>
      <c r="F476" s="34">
        <v>19340.18</v>
      </c>
      <c r="G476" s="15"/>
      <c r="H476" s="15">
        <f t="shared" si="114"/>
        <v>35800</v>
      </c>
      <c r="I476" s="64">
        <v>47400</v>
      </c>
      <c r="J476" s="31"/>
      <c r="K476" s="33" t="s">
        <v>868</v>
      </c>
    </row>
    <row r="477" spans="1:11" ht="12.75">
      <c r="A477" s="5" t="s">
        <v>444</v>
      </c>
      <c r="B477" s="23" t="s">
        <v>129</v>
      </c>
      <c r="C477" s="14" t="s">
        <v>130</v>
      </c>
      <c r="D477" s="15">
        <v>0</v>
      </c>
      <c r="E477" s="15">
        <v>0</v>
      </c>
      <c r="F477" s="34">
        <v>0</v>
      </c>
      <c r="G477" s="15"/>
      <c r="H477" s="15">
        <f t="shared" si="114"/>
        <v>0</v>
      </c>
      <c r="I477" s="64">
        <f t="shared" si="115"/>
        <v>0</v>
      </c>
      <c r="J477" s="31"/>
      <c r="K477" s="33" t="s">
        <v>287</v>
      </c>
    </row>
    <row r="478" spans="1:11" ht="12.75">
      <c r="A478" s="5"/>
      <c r="B478" s="23"/>
      <c r="C478" s="16" t="s">
        <v>843</v>
      </c>
      <c r="D478" s="17">
        <f aca="true" t="shared" si="116" ref="D478:I478">SUM(D470:D471)</f>
        <v>164068.63</v>
      </c>
      <c r="E478" s="17">
        <f t="shared" si="116"/>
        <v>155000</v>
      </c>
      <c r="F478" s="17">
        <f t="shared" si="116"/>
        <v>90420.4</v>
      </c>
      <c r="G478" s="17">
        <f t="shared" si="116"/>
        <v>0</v>
      </c>
      <c r="H478" s="17">
        <f t="shared" si="116"/>
        <v>155000</v>
      </c>
      <c r="I478" s="69">
        <f t="shared" si="116"/>
        <v>160000</v>
      </c>
      <c r="J478" s="38"/>
      <c r="K478" s="33"/>
    </row>
    <row r="479" spans="1:11" ht="12.75">
      <c r="A479" s="5"/>
      <c r="B479" s="23"/>
      <c r="C479" s="16" t="s">
        <v>844</v>
      </c>
      <c r="D479" s="17">
        <f aca="true" t="shared" si="117" ref="D479:I479">SUM(D472:D477)</f>
        <v>218651.14999999997</v>
      </c>
      <c r="E479" s="17">
        <f t="shared" si="117"/>
        <v>229600</v>
      </c>
      <c r="F479" s="17">
        <f t="shared" si="117"/>
        <v>124444.19</v>
      </c>
      <c r="G479" s="17">
        <f t="shared" si="117"/>
        <v>0</v>
      </c>
      <c r="H479" s="17">
        <f t="shared" si="117"/>
        <v>229600</v>
      </c>
      <c r="I479" s="69">
        <f t="shared" si="117"/>
        <v>306400</v>
      </c>
      <c r="J479" s="38"/>
      <c r="K479" s="33"/>
    </row>
    <row r="480" spans="1:11" ht="12.75">
      <c r="A480" s="5"/>
      <c r="B480" s="23"/>
      <c r="C480" s="16" t="s">
        <v>845</v>
      </c>
      <c r="D480" s="17">
        <f aca="true" t="shared" si="118" ref="D480:I480">D478-D479</f>
        <v>-54582.51999999996</v>
      </c>
      <c r="E480" s="17">
        <f t="shared" si="118"/>
        <v>-74600</v>
      </c>
      <c r="F480" s="17">
        <f t="shared" si="118"/>
        <v>-34023.79000000001</v>
      </c>
      <c r="G480" s="17">
        <f t="shared" si="118"/>
        <v>0</v>
      </c>
      <c r="H480" s="17">
        <f t="shared" si="118"/>
        <v>-74600</v>
      </c>
      <c r="I480" s="7">
        <f t="shared" si="118"/>
        <v>-146400</v>
      </c>
      <c r="J480" s="38"/>
      <c r="K480" s="33"/>
    </row>
    <row r="481" spans="1:11" ht="12.75">
      <c r="A481" s="5" t="s">
        <v>447</v>
      </c>
      <c r="B481" s="23" t="s">
        <v>448</v>
      </c>
      <c r="C481" s="14" t="s">
        <v>449</v>
      </c>
      <c r="D481" s="15">
        <v>0</v>
      </c>
      <c r="E481" s="15">
        <v>100</v>
      </c>
      <c r="F481" s="34">
        <v>0</v>
      </c>
      <c r="G481" s="15"/>
      <c r="H481" s="15">
        <f>SUM(E481+G481)</f>
        <v>100</v>
      </c>
      <c r="I481" s="65">
        <v>0</v>
      </c>
      <c r="J481" s="31"/>
      <c r="K481" s="33" t="s">
        <v>287</v>
      </c>
    </row>
    <row r="482" spans="1:11" ht="12.75">
      <c r="A482" s="5" t="s">
        <v>447</v>
      </c>
      <c r="B482" s="23" t="s">
        <v>450</v>
      </c>
      <c r="C482" s="14" t="s">
        <v>449</v>
      </c>
      <c r="D482" s="15">
        <v>0</v>
      </c>
      <c r="E482" s="15">
        <v>100</v>
      </c>
      <c r="F482" s="34">
        <v>0</v>
      </c>
      <c r="G482" s="15"/>
      <c r="H482" s="15">
        <f>SUM(E482+G482)</f>
        <v>100</v>
      </c>
      <c r="I482" s="65">
        <v>0</v>
      </c>
      <c r="J482" s="31"/>
      <c r="K482" s="33" t="s">
        <v>287</v>
      </c>
    </row>
    <row r="483" spans="1:11" ht="12.75">
      <c r="A483" s="5" t="s">
        <v>447</v>
      </c>
      <c r="B483" s="23" t="s">
        <v>135</v>
      </c>
      <c r="C483" s="14" t="s">
        <v>136</v>
      </c>
      <c r="D483" s="15">
        <v>0</v>
      </c>
      <c r="E483" s="15">
        <v>100</v>
      </c>
      <c r="F483" s="34">
        <v>0</v>
      </c>
      <c r="G483" s="15"/>
      <c r="H483" s="15">
        <f>SUM(E483+G483)</f>
        <v>100</v>
      </c>
      <c r="I483" s="65">
        <v>0</v>
      </c>
      <c r="J483" s="31"/>
      <c r="K483" s="33" t="s">
        <v>42</v>
      </c>
    </row>
    <row r="484" spans="1:11" ht="12.75">
      <c r="A484" s="5" t="s">
        <v>447</v>
      </c>
      <c r="B484" s="23" t="s">
        <v>451</v>
      </c>
      <c r="C484" s="14" t="s">
        <v>452</v>
      </c>
      <c r="D484" s="15">
        <v>0</v>
      </c>
      <c r="E484" s="15">
        <v>100</v>
      </c>
      <c r="F484" s="34">
        <v>0</v>
      </c>
      <c r="G484" s="15"/>
      <c r="H484" s="15">
        <f>SUM(E484+G484)</f>
        <v>100</v>
      </c>
      <c r="I484" s="65">
        <v>0</v>
      </c>
      <c r="J484" s="31"/>
      <c r="K484" s="33" t="s">
        <v>287</v>
      </c>
    </row>
    <row r="485" spans="1:11" ht="12.75">
      <c r="A485" s="5" t="s">
        <v>447</v>
      </c>
      <c r="B485" s="23" t="s">
        <v>453</v>
      </c>
      <c r="C485" s="14" t="s">
        <v>452</v>
      </c>
      <c r="D485" s="15">
        <v>0</v>
      </c>
      <c r="E485" s="15">
        <v>100</v>
      </c>
      <c r="F485" s="34">
        <v>0</v>
      </c>
      <c r="G485" s="15"/>
      <c r="H485" s="15">
        <f>SUM(E485+G485)</f>
        <v>100</v>
      </c>
      <c r="I485" s="65">
        <v>0</v>
      </c>
      <c r="J485" s="31"/>
      <c r="K485" s="33" t="s">
        <v>287</v>
      </c>
    </row>
    <row r="486" spans="1:11" ht="12.75">
      <c r="A486" s="5"/>
      <c r="B486" s="23"/>
      <c r="C486" s="16" t="s">
        <v>843</v>
      </c>
      <c r="D486" s="17">
        <f aca="true" t="shared" si="119" ref="D486:I486">SUM(D481:D482)</f>
        <v>0</v>
      </c>
      <c r="E486" s="17">
        <f t="shared" si="119"/>
        <v>200</v>
      </c>
      <c r="F486" s="17">
        <f t="shared" si="119"/>
        <v>0</v>
      </c>
      <c r="G486" s="17">
        <f t="shared" si="119"/>
        <v>0</v>
      </c>
      <c r="H486" s="17">
        <f t="shared" si="119"/>
        <v>200</v>
      </c>
      <c r="I486" s="7">
        <f t="shared" si="119"/>
        <v>0</v>
      </c>
      <c r="J486" s="38"/>
      <c r="K486" s="33"/>
    </row>
    <row r="487" spans="1:11" ht="12.75">
      <c r="A487" s="5"/>
      <c r="B487" s="23"/>
      <c r="C487" s="16" t="s">
        <v>844</v>
      </c>
      <c r="D487" s="17">
        <f aca="true" t="shared" si="120" ref="D487:I487">SUM(D483:D485)</f>
        <v>0</v>
      </c>
      <c r="E487" s="17">
        <f t="shared" si="120"/>
        <v>300</v>
      </c>
      <c r="F487" s="17">
        <f t="shared" si="120"/>
        <v>0</v>
      </c>
      <c r="G487" s="17">
        <f t="shared" si="120"/>
        <v>0</v>
      </c>
      <c r="H487" s="17">
        <f t="shared" si="120"/>
        <v>300</v>
      </c>
      <c r="I487" s="7">
        <f t="shared" si="120"/>
        <v>0</v>
      </c>
      <c r="J487" s="38"/>
      <c r="K487" s="33"/>
    </row>
    <row r="488" spans="1:11" ht="12.75">
      <c r="A488" s="5"/>
      <c r="B488" s="23"/>
      <c r="C488" s="16" t="s">
        <v>845</v>
      </c>
      <c r="D488" s="17">
        <f aca="true" t="shared" si="121" ref="D488:I488">D486-D487</f>
        <v>0</v>
      </c>
      <c r="E488" s="17">
        <f t="shared" si="121"/>
        <v>-100</v>
      </c>
      <c r="F488" s="17">
        <f t="shared" si="121"/>
        <v>0</v>
      </c>
      <c r="G488" s="17">
        <f t="shared" si="121"/>
        <v>0</v>
      </c>
      <c r="H488" s="17">
        <f t="shared" si="121"/>
        <v>-100</v>
      </c>
      <c r="I488" s="7">
        <f t="shared" si="121"/>
        <v>0</v>
      </c>
      <c r="J488" s="38"/>
      <c r="K488" s="33"/>
    </row>
    <row r="489" spans="1:11" ht="12.75">
      <c r="A489" s="5" t="s">
        <v>454</v>
      </c>
      <c r="B489" s="23" t="s">
        <v>33</v>
      </c>
      <c r="C489" s="14" t="s">
        <v>307</v>
      </c>
      <c r="D489" s="15">
        <v>10270.8</v>
      </c>
      <c r="E489" s="15">
        <v>10300</v>
      </c>
      <c r="F489" s="34">
        <v>10270.8</v>
      </c>
      <c r="G489" s="15"/>
      <c r="H489" s="15">
        <f>SUM(E489+G489)</f>
        <v>10300</v>
      </c>
      <c r="I489" s="6">
        <f>H489</f>
        <v>10300</v>
      </c>
      <c r="J489" s="31"/>
      <c r="K489" s="33" t="s">
        <v>35</v>
      </c>
    </row>
    <row r="490" spans="1:11" ht="12.75">
      <c r="A490" s="5" t="s">
        <v>454</v>
      </c>
      <c r="B490" s="23" t="s">
        <v>92</v>
      </c>
      <c r="C490" s="14" t="s">
        <v>93</v>
      </c>
      <c r="D490" s="15">
        <v>178.97</v>
      </c>
      <c r="E490" s="15">
        <v>200</v>
      </c>
      <c r="F490" s="34">
        <v>178.97</v>
      </c>
      <c r="G490" s="15"/>
      <c r="H490" s="15">
        <f>SUM(E490+G490)</f>
        <v>200</v>
      </c>
      <c r="I490" s="6">
        <f>H490</f>
        <v>200</v>
      </c>
      <c r="J490" s="31"/>
      <c r="K490" s="33" t="s">
        <v>869</v>
      </c>
    </row>
    <row r="491" spans="1:11" ht="12.75">
      <c r="A491" s="5" t="s">
        <v>454</v>
      </c>
      <c r="B491" s="23" t="s">
        <v>455</v>
      </c>
      <c r="C491" s="14" t="s">
        <v>456</v>
      </c>
      <c r="D491" s="15">
        <v>0</v>
      </c>
      <c r="E491" s="15">
        <v>0</v>
      </c>
      <c r="F491" s="34">
        <v>0</v>
      </c>
      <c r="G491" s="15"/>
      <c r="H491" s="15">
        <f>SUM(E491+G491)</f>
        <v>0</v>
      </c>
      <c r="I491" s="6">
        <f>H491</f>
        <v>0</v>
      </c>
      <c r="J491" s="31"/>
      <c r="K491" s="33" t="s">
        <v>1</v>
      </c>
    </row>
    <row r="492" spans="1:11" ht="12.75">
      <c r="A492" s="5"/>
      <c r="B492" s="23"/>
      <c r="C492" s="16" t="s">
        <v>843</v>
      </c>
      <c r="D492" s="17">
        <f aca="true" t="shared" si="122" ref="D492:I492">SUM(D489)</f>
        <v>10270.8</v>
      </c>
      <c r="E492" s="17">
        <f t="shared" si="122"/>
        <v>10300</v>
      </c>
      <c r="F492" s="17">
        <f t="shared" si="122"/>
        <v>10270.8</v>
      </c>
      <c r="G492" s="17">
        <f t="shared" si="122"/>
        <v>0</v>
      </c>
      <c r="H492" s="17">
        <f t="shared" si="122"/>
        <v>10300</v>
      </c>
      <c r="I492" s="7">
        <f t="shared" si="122"/>
        <v>10300</v>
      </c>
      <c r="J492" s="38"/>
      <c r="K492" s="33"/>
    </row>
    <row r="493" spans="1:11" ht="12.75">
      <c r="A493" s="5"/>
      <c r="B493" s="23"/>
      <c r="C493" s="16" t="s">
        <v>844</v>
      </c>
      <c r="D493" s="17">
        <f aca="true" t="shared" si="123" ref="D493:I493">SUM(D490:D491)</f>
        <v>178.97</v>
      </c>
      <c r="E493" s="17">
        <f t="shared" si="123"/>
        <v>200</v>
      </c>
      <c r="F493" s="17">
        <f t="shared" si="123"/>
        <v>178.97</v>
      </c>
      <c r="G493" s="17">
        <f t="shared" si="123"/>
        <v>0</v>
      </c>
      <c r="H493" s="17">
        <f t="shared" si="123"/>
        <v>200</v>
      </c>
      <c r="I493" s="7">
        <f t="shared" si="123"/>
        <v>200</v>
      </c>
      <c r="J493" s="38"/>
      <c r="K493" s="33"/>
    </row>
    <row r="494" spans="1:11" ht="12.75">
      <c r="A494" s="5"/>
      <c r="B494" s="23"/>
      <c r="C494" s="16" t="s">
        <v>845</v>
      </c>
      <c r="D494" s="17">
        <f aca="true" t="shared" si="124" ref="D494:I494">D492-D493</f>
        <v>10091.83</v>
      </c>
      <c r="E494" s="17">
        <f t="shared" si="124"/>
        <v>10100</v>
      </c>
      <c r="F494" s="17">
        <f t="shared" si="124"/>
        <v>10091.83</v>
      </c>
      <c r="G494" s="17">
        <f t="shared" si="124"/>
        <v>0</v>
      </c>
      <c r="H494" s="17">
        <f t="shared" si="124"/>
        <v>10100</v>
      </c>
      <c r="I494" s="7">
        <f t="shared" si="124"/>
        <v>10100</v>
      </c>
      <c r="J494" s="38"/>
      <c r="K494" s="33"/>
    </row>
    <row r="495" spans="1:11" ht="12.75">
      <c r="A495" s="5" t="s">
        <v>457</v>
      </c>
      <c r="B495" s="23" t="s">
        <v>33</v>
      </c>
      <c r="C495" s="14" t="s">
        <v>307</v>
      </c>
      <c r="D495" s="15">
        <v>476.13</v>
      </c>
      <c r="E495" s="15">
        <v>500</v>
      </c>
      <c r="F495" s="34">
        <v>3350</v>
      </c>
      <c r="G495" s="15">
        <v>2800</v>
      </c>
      <c r="H495" s="15">
        <f aca="true" t="shared" si="125" ref="H495:H509">SUM(E495+G495)</f>
        <v>3300</v>
      </c>
      <c r="I495" s="65">
        <v>0</v>
      </c>
      <c r="J495" s="31"/>
      <c r="K495" s="33" t="s">
        <v>458</v>
      </c>
    </row>
    <row r="496" spans="1:11" ht="12.75">
      <c r="A496" s="5" t="s">
        <v>457</v>
      </c>
      <c r="B496" s="23" t="s">
        <v>7</v>
      </c>
      <c r="C496" s="14" t="s">
        <v>8</v>
      </c>
      <c r="D496" s="15">
        <v>1909.74</v>
      </c>
      <c r="E496" s="15">
        <v>0</v>
      </c>
      <c r="F496" s="34">
        <v>0</v>
      </c>
      <c r="G496" s="15"/>
      <c r="H496" s="15">
        <f t="shared" si="125"/>
        <v>0</v>
      </c>
      <c r="I496" s="6">
        <f aca="true" t="shared" si="126" ref="I496:I508">H496</f>
        <v>0</v>
      </c>
      <c r="J496" s="31"/>
      <c r="K496" s="33" t="s">
        <v>868</v>
      </c>
    </row>
    <row r="497" spans="1:11" ht="12.75">
      <c r="A497" s="5" t="s">
        <v>457</v>
      </c>
      <c r="B497" s="23" t="s">
        <v>11</v>
      </c>
      <c r="C497" s="14" t="s">
        <v>12</v>
      </c>
      <c r="D497" s="15">
        <v>152.41</v>
      </c>
      <c r="E497" s="15">
        <v>0</v>
      </c>
      <c r="F497" s="34">
        <v>0</v>
      </c>
      <c r="G497" s="15"/>
      <c r="H497" s="15">
        <f t="shared" si="125"/>
        <v>0</v>
      </c>
      <c r="I497" s="6">
        <f t="shared" si="126"/>
        <v>0</v>
      </c>
      <c r="J497" s="31"/>
      <c r="K497" s="33" t="s">
        <v>868</v>
      </c>
    </row>
    <row r="498" spans="1:11" ht="12.75">
      <c r="A498" s="5" t="s">
        <v>457</v>
      </c>
      <c r="B498" s="23" t="s">
        <v>13</v>
      </c>
      <c r="C498" s="14" t="s">
        <v>14</v>
      </c>
      <c r="D498" s="15">
        <v>575.51</v>
      </c>
      <c r="E498" s="15">
        <v>0</v>
      </c>
      <c r="F498" s="34">
        <v>0</v>
      </c>
      <c r="G498" s="15"/>
      <c r="H498" s="15">
        <f t="shared" si="125"/>
        <v>0</v>
      </c>
      <c r="I498" s="6">
        <f t="shared" si="126"/>
        <v>0</v>
      </c>
      <c r="J498" s="31"/>
      <c r="K498" s="33" t="s">
        <v>868</v>
      </c>
    </row>
    <row r="499" spans="1:11" ht="12.75">
      <c r="A499" s="5" t="s">
        <v>457</v>
      </c>
      <c r="B499" s="23" t="s">
        <v>181</v>
      </c>
      <c r="C499" s="14" t="s">
        <v>182</v>
      </c>
      <c r="D499" s="15">
        <v>0</v>
      </c>
      <c r="E499" s="15">
        <v>0</v>
      </c>
      <c r="F499" s="34">
        <v>0</v>
      </c>
      <c r="G499" s="15"/>
      <c r="H499" s="15">
        <f t="shared" si="125"/>
        <v>0</v>
      </c>
      <c r="I499" s="6">
        <f t="shared" si="126"/>
        <v>0</v>
      </c>
      <c r="J499" s="31"/>
      <c r="K499" s="33" t="s">
        <v>870</v>
      </c>
    </row>
    <row r="500" spans="1:11" ht="12.75">
      <c r="A500" s="5" t="s">
        <v>457</v>
      </c>
      <c r="B500" s="23" t="s">
        <v>71</v>
      </c>
      <c r="C500" s="14" t="s">
        <v>72</v>
      </c>
      <c r="D500" s="15">
        <v>0</v>
      </c>
      <c r="E500" s="15">
        <v>0</v>
      </c>
      <c r="F500" s="34">
        <v>0</v>
      </c>
      <c r="G500" s="15"/>
      <c r="H500" s="15">
        <f t="shared" si="125"/>
        <v>0</v>
      </c>
      <c r="I500" s="6">
        <f t="shared" si="126"/>
        <v>0</v>
      </c>
      <c r="J500" s="31"/>
      <c r="K500" s="33" t="s">
        <v>870</v>
      </c>
    </row>
    <row r="501" spans="1:11" ht="12.75">
      <c r="A501" s="5" t="s">
        <v>457</v>
      </c>
      <c r="B501" s="23" t="s">
        <v>73</v>
      </c>
      <c r="C501" s="14" t="s">
        <v>74</v>
      </c>
      <c r="D501" s="15">
        <v>0</v>
      </c>
      <c r="E501" s="15">
        <v>0</v>
      </c>
      <c r="F501" s="34">
        <v>0</v>
      </c>
      <c r="G501" s="15"/>
      <c r="H501" s="15">
        <f t="shared" si="125"/>
        <v>0</v>
      </c>
      <c r="I501" s="6">
        <f t="shared" si="126"/>
        <v>0</v>
      </c>
      <c r="J501" s="31"/>
      <c r="K501" s="33" t="s">
        <v>458</v>
      </c>
    </row>
    <row r="502" spans="1:11" ht="12.75">
      <c r="A502" s="5" t="s">
        <v>457</v>
      </c>
      <c r="B502" s="23" t="s">
        <v>459</v>
      </c>
      <c r="C502" s="14" t="s">
        <v>460</v>
      </c>
      <c r="D502" s="15">
        <v>2800</v>
      </c>
      <c r="E502" s="15">
        <v>4800</v>
      </c>
      <c r="F502" s="34">
        <v>4800</v>
      </c>
      <c r="G502" s="15"/>
      <c r="H502" s="15">
        <f t="shared" si="125"/>
        <v>4800</v>
      </c>
      <c r="I502" s="65">
        <v>0</v>
      </c>
      <c r="J502" s="31"/>
      <c r="K502" s="33" t="s">
        <v>458</v>
      </c>
    </row>
    <row r="503" spans="1:11" ht="12.75">
      <c r="A503" s="5" t="s">
        <v>457</v>
      </c>
      <c r="B503" s="23" t="s">
        <v>461</v>
      </c>
      <c r="C503" s="14" t="s">
        <v>462</v>
      </c>
      <c r="D503" s="15">
        <v>1694</v>
      </c>
      <c r="E503" s="15">
        <v>3000</v>
      </c>
      <c r="F503" s="34">
        <v>2904</v>
      </c>
      <c r="G503" s="15"/>
      <c r="H503" s="15">
        <f t="shared" si="125"/>
        <v>3000</v>
      </c>
      <c r="I503" s="65">
        <v>0</v>
      </c>
      <c r="J503" s="31"/>
      <c r="K503" s="33" t="s">
        <v>458</v>
      </c>
    </row>
    <row r="504" spans="1:11" ht="12.75">
      <c r="A504" s="5" t="s">
        <v>457</v>
      </c>
      <c r="B504" s="23" t="s">
        <v>88</v>
      </c>
      <c r="C504" s="14" t="s">
        <v>89</v>
      </c>
      <c r="D504" s="15">
        <v>116.38</v>
      </c>
      <c r="E504" s="15">
        <v>0</v>
      </c>
      <c r="F504" s="34">
        <v>134.72</v>
      </c>
      <c r="G504" s="15"/>
      <c r="H504" s="15">
        <f t="shared" si="125"/>
        <v>0</v>
      </c>
      <c r="I504" s="6">
        <f t="shared" si="126"/>
        <v>0</v>
      </c>
      <c r="J504" s="31"/>
      <c r="K504" s="33" t="s">
        <v>869</v>
      </c>
    </row>
    <row r="505" spans="1:11" ht="12.75">
      <c r="A505" s="5" t="s">
        <v>457</v>
      </c>
      <c r="B505" s="23" t="s">
        <v>90</v>
      </c>
      <c r="C505" s="14" t="s">
        <v>91</v>
      </c>
      <c r="D505" s="15">
        <v>435.35</v>
      </c>
      <c r="E505" s="15">
        <v>0</v>
      </c>
      <c r="F505" s="34">
        <v>190.4</v>
      </c>
      <c r="G505" s="15"/>
      <c r="H505" s="15">
        <f t="shared" si="125"/>
        <v>0</v>
      </c>
      <c r="I505" s="6">
        <f t="shared" si="126"/>
        <v>0</v>
      </c>
      <c r="J505" s="31"/>
      <c r="K505" s="33" t="s">
        <v>869</v>
      </c>
    </row>
    <row r="506" spans="1:11" ht="12.75">
      <c r="A506" s="5" t="s">
        <v>457</v>
      </c>
      <c r="B506" s="23" t="s">
        <v>92</v>
      </c>
      <c r="C506" s="14" t="s">
        <v>93</v>
      </c>
      <c r="D506" s="15">
        <v>0</v>
      </c>
      <c r="E506" s="15">
        <v>0</v>
      </c>
      <c r="F506" s="34">
        <v>0</v>
      </c>
      <c r="G506" s="15"/>
      <c r="H506" s="15">
        <f t="shared" si="125"/>
        <v>0</v>
      </c>
      <c r="I506" s="6">
        <f t="shared" si="126"/>
        <v>0</v>
      </c>
      <c r="J506" s="31"/>
      <c r="K506" s="33" t="s">
        <v>869</v>
      </c>
    </row>
    <row r="507" spans="1:11" ht="12.75">
      <c r="A507" s="5" t="s">
        <v>457</v>
      </c>
      <c r="B507" s="23" t="s">
        <v>103</v>
      </c>
      <c r="C507" s="14" t="s">
        <v>463</v>
      </c>
      <c r="D507" s="15">
        <v>0</v>
      </c>
      <c r="E507" s="15">
        <v>0</v>
      </c>
      <c r="F507" s="34">
        <v>0</v>
      </c>
      <c r="G507" s="15"/>
      <c r="H507" s="15">
        <f t="shared" si="125"/>
        <v>0</v>
      </c>
      <c r="I507" s="6">
        <f t="shared" si="126"/>
        <v>0</v>
      </c>
      <c r="J507" s="31"/>
      <c r="K507" s="33" t="s">
        <v>287</v>
      </c>
    </row>
    <row r="508" spans="1:11" ht="12.75">
      <c r="A508" s="5" t="s">
        <v>457</v>
      </c>
      <c r="B508" s="23" t="s">
        <v>26</v>
      </c>
      <c r="C508" s="14" t="s">
        <v>27</v>
      </c>
      <c r="D508" s="15">
        <v>40.8</v>
      </c>
      <c r="E508" s="15">
        <v>0</v>
      </c>
      <c r="F508" s="34">
        <v>0</v>
      </c>
      <c r="G508" s="15"/>
      <c r="H508" s="15">
        <f t="shared" si="125"/>
        <v>0</v>
      </c>
      <c r="I508" s="6">
        <f t="shared" si="126"/>
        <v>0</v>
      </c>
      <c r="J508" s="31"/>
      <c r="K508" s="33" t="s">
        <v>458</v>
      </c>
    </row>
    <row r="509" spans="1:11" ht="12.75">
      <c r="A509" s="5" t="s">
        <v>457</v>
      </c>
      <c r="B509" s="23" t="s">
        <v>133</v>
      </c>
      <c r="C509" s="14" t="s">
        <v>134</v>
      </c>
      <c r="D509" s="15">
        <v>68.2</v>
      </c>
      <c r="E509" s="15">
        <v>0</v>
      </c>
      <c r="F509" s="34">
        <v>69.8</v>
      </c>
      <c r="G509" s="15">
        <v>100</v>
      </c>
      <c r="H509" s="15">
        <f t="shared" si="125"/>
        <v>100</v>
      </c>
      <c r="I509" s="65">
        <v>0</v>
      </c>
      <c r="J509" s="31"/>
      <c r="K509" s="33" t="s">
        <v>458</v>
      </c>
    </row>
    <row r="510" spans="1:11" ht="12.75">
      <c r="A510" s="5"/>
      <c r="B510" s="23"/>
      <c r="C510" s="16" t="s">
        <v>843</v>
      </c>
      <c r="D510" s="17">
        <f aca="true" t="shared" si="127" ref="D510:I510">SUM(D495)</f>
        <v>476.13</v>
      </c>
      <c r="E510" s="17">
        <f t="shared" si="127"/>
        <v>500</v>
      </c>
      <c r="F510" s="17">
        <f t="shared" si="127"/>
        <v>3350</v>
      </c>
      <c r="G510" s="17">
        <f t="shared" si="127"/>
        <v>2800</v>
      </c>
      <c r="H510" s="17">
        <f t="shared" si="127"/>
        <v>3300</v>
      </c>
      <c r="I510" s="7">
        <f t="shared" si="127"/>
        <v>0</v>
      </c>
      <c r="J510" s="38"/>
      <c r="K510" s="33"/>
    </row>
    <row r="511" spans="1:11" ht="12.75">
      <c r="A511" s="5"/>
      <c r="B511" s="23"/>
      <c r="C511" s="16" t="s">
        <v>844</v>
      </c>
      <c r="D511" s="17">
        <f aca="true" t="shared" si="128" ref="D511:I511">SUM(D496:D509)</f>
        <v>7792.39</v>
      </c>
      <c r="E511" s="17">
        <f t="shared" si="128"/>
        <v>7800</v>
      </c>
      <c r="F511" s="17">
        <f t="shared" si="128"/>
        <v>8098.92</v>
      </c>
      <c r="G511" s="17">
        <f t="shared" si="128"/>
        <v>100</v>
      </c>
      <c r="H511" s="17">
        <f t="shared" si="128"/>
        <v>7900</v>
      </c>
      <c r="I511" s="7">
        <f t="shared" si="128"/>
        <v>0</v>
      </c>
      <c r="J511" s="38"/>
      <c r="K511" s="33"/>
    </row>
    <row r="512" spans="1:11" ht="12.75">
      <c r="A512" s="5"/>
      <c r="B512" s="23"/>
      <c r="C512" s="16" t="s">
        <v>845</v>
      </c>
      <c r="D512" s="17">
        <f aca="true" t="shared" si="129" ref="D512:I512">D510-D511</f>
        <v>-7316.26</v>
      </c>
      <c r="E512" s="17">
        <f t="shared" si="129"/>
        <v>-7300</v>
      </c>
      <c r="F512" s="17">
        <f t="shared" si="129"/>
        <v>-4748.92</v>
      </c>
      <c r="G512" s="17">
        <f t="shared" si="129"/>
        <v>2700</v>
      </c>
      <c r="H512" s="17">
        <f t="shared" si="129"/>
        <v>-4600</v>
      </c>
      <c r="I512" s="7">
        <f t="shared" si="129"/>
        <v>0</v>
      </c>
      <c r="J512" s="38"/>
      <c r="K512" s="33"/>
    </row>
    <row r="513" spans="1:11" ht="12.75">
      <c r="A513" s="5" t="s">
        <v>464</v>
      </c>
      <c r="B513" s="23" t="s">
        <v>285</v>
      </c>
      <c r="C513" s="14" t="s">
        <v>286</v>
      </c>
      <c r="D513" s="15">
        <v>-55030.07</v>
      </c>
      <c r="E513" s="15">
        <v>10000</v>
      </c>
      <c r="F513" s="34">
        <v>9601.82</v>
      </c>
      <c r="G513" s="15"/>
      <c r="H513" s="15">
        <f aca="true" t="shared" si="130" ref="H513:H520">SUM(E513+G513)</f>
        <v>10000</v>
      </c>
      <c r="I513" s="6">
        <f>H513</f>
        <v>10000</v>
      </c>
      <c r="J513" s="31"/>
      <c r="K513" s="33" t="s">
        <v>167</v>
      </c>
    </row>
    <row r="514" spans="1:11" ht="12.75">
      <c r="A514" s="5" t="s">
        <v>464</v>
      </c>
      <c r="B514" s="23" t="s">
        <v>7</v>
      </c>
      <c r="C514" s="14" t="s">
        <v>8</v>
      </c>
      <c r="D514" s="15">
        <v>0</v>
      </c>
      <c r="E514" s="15">
        <v>0</v>
      </c>
      <c r="F514" s="34">
        <v>0</v>
      </c>
      <c r="G514" s="15"/>
      <c r="H514" s="15">
        <f t="shared" si="130"/>
        <v>0</v>
      </c>
      <c r="I514" s="6">
        <f aca="true" t="shared" si="131" ref="I514:I520">H514</f>
        <v>0</v>
      </c>
      <c r="J514" s="31"/>
      <c r="K514" s="33" t="s">
        <v>868</v>
      </c>
    </row>
    <row r="515" spans="1:11" ht="12.75">
      <c r="A515" s="5" t="s">
        <v>464</v>
      </c>
      <c r="B515" s="23" t="s">
        <v>61</v>
      </c>
      <c r="C515" s="14" t="s">
        <v>62</v>
      </c>
      <c r="D515" s="15">
        <v>0</v>
      </c>
      <c r="E515" s="15">
        <v>0</v>
      </c>
      <c r="F515" s="34">
        <v>0</v>
      </c>
      <c r="G515" s="15"/>
      <c r="H515" s="15">
        <f t="shared" si="130"/>
        <v>0</v>
      </c>
      <c r="I515" s="6">
        <f t="shared" si="131"/>
        <v>0</v>
      </c>
      <c r="J515" s="31"/>
      <c r="K515" s="33" t="s">
        <v>868</v>
      </c>
    </row>
    <row r="516" spans="1:11" ht="12.75">
      <c r="A516" s="5" t="s">
        <v>464</v>
      </c>
      <c r="B516" s="23" t="s">
        <v>11</v>
      </c>
      <c r="C516" s="14" t="s">
        <v>12</v>
      </c>
      <c r="D516" s="15">
        <v>0</v>
      </c>
      <c r="E516" s="15">
        <v>0</v>
      </c>
      <c r="F516" s="34">
        <v>0</v>
      </c>
      <c r="G516" s="15"/>
      <c r="H516" s="15">
        <f t="shared" si="130"/>
        <v>0</v>
      </c>
      <c r="I516" s="6">
        <f t="shared" si="131"/>
        <v>0</v>
      </c>
      <c r="J516" s="31"/>
      <c r="K516" s="33" t="s">
        <v>868</v>
      </c>
    </row>
    <row r="517" spans="1:11" ht="12.75">
      <c r="A517" s="5" t="s">
        <v>464</v>
      </c>
      <c r="B517" s="23" t="s">
        <v>13</v>
      </c>
      <c r="C517" s="14" t="s">
        <v>14</v>
      </c>
      <c r="D517" s="15">
        <v>0</v>
      </c>
      <c r="E517" s="15">
        <v>0</v>
      </c>
      <c r="F517" s="34">
        <v>0</v>
      </c>
      <c r="G517" s="15"/>
      <c r="H517" s="15">
        <f t="shared" si="130"/>
        <v>0</v>
      </c>
      <c r="I517" s="6">
        <f t="shared" si="131"/>
        <v>0</v>
      </c>
      <c r="J517" s="31"/>
      <c r="K517" s="33" t="s">
        <v>868</v>
      </c>
    </row>
    <row r="518" spans="1:11" ht="12.75">
      <c r="A518" s="5" t="s">
        <v>464</v>
      </c>
      <c r="B518" s="23" t="s">
        <v>181</v>
      </c>
      <c r="C518" s="14" t="s">
        <v>182</v>
      </c>
      <c r="D518" s="15">
        <v>0</v>
      </c>
      <c r="E518" s="15">
        <v>5000</v>
      </c>
      <c r="F518" s="34">
        <v>102.81</v>
      </c>
      <c r="G518" s="15"/>
      <c r="H518" s="15">
        <f t="shared" si="130"/>
        <v>5000</v>
      </c>
      <c r="I518" s="6">
        <f t="shared" si="131"/>
        <v>5000</v>
      </c>
      <c r="J518" s="31"/>
      <c r="K518" s="33" t="s">
        <v>870</v>
      </c>
    </row>
    <row r="519" spans="1:11" ht="12.75">
      <c r="A519" s="5" t="s">
        <v>464</v>
      </c>
      <c r="B519" s="23" t="s">
        <v>465</v>
      </c>
      <c r="C519" s="14" t="s">
        <v>466</v>
      </c>
      <c r="D519" s="15">
        <v>23114.96</v>
      </c>
      <c r="E519" s="15">
        <v>35000</v>
      </c>
      <c r="F519" s="34">
        <v>22742.42</v>
      </c>
      <c r="G519" s="15"/>
      <c r="H519" s="15">
        <f t="shared" si="130"/>
        <v>35000</v>
      </c>
      <c r="I519" s="6">
        <f t="shared" si="131"/>
        <v>35000</v>
      </c>
      <c r="J519" s="31"/>
      <c r="K519" s="33" t="s">
        <v>167</v>
      </c>
    </row>
    <row r="520" spans="1:11" ht="12.75">
      <c r="A520" s="5" t="s">
        <v>464</v>
      </c>
      <c r="B520" s="23" t="s">
        <v>103</v>
      </c>
      <c r="C520" s="14" t="s">
        <v>104</v>
      </c>
      <c r="D520" s="15">
        <v>0</v>
      </c>
      <c r="E520" s="15">
        <v>100</v>
      </c>
      <c r="F520" s="34">
        <v>0</v>
      </c>
      <c r="G520" s="15"/>
      <c r="H520" s="15">
        <f t="shared" si="130"/>
        <v>100</v>
      </c>
      <c r="I520" s="6">
        <f t="shared" si="131"/>
        <v>100</v>
      </c>
      <c r="J520" s="31"/>
      <c r="K520" s="33" t="s">
        <v>167</v>
      </c>
    </row>
    <row r="521" spans="1:11" ht="12.75">
      <c r="A521" s="5"/>
      <c r="B521" s="23"/>
      <c r="C521" s="16" t="s">
        <v>843</v>
      </c>
      <c r="D521" s="17">
        <f aca="true" t="shared" si="132" ref="D521:I521">SUM(D513)</f>
        <v>-55030.07</v>
      </c>
      <c r="E521" s="17">
        <f t="shared" si="132"/>
        <v>10000</v>
      </c>
      <c r="F521" s="17">
        <f t="shared" si="132"/>
        <v>9601.82</v>
      </c>
      <c r="G521" s="17">
        <f t="shared" si="132"/>
        <v>0</v>
      </c>
      <c r="H521" s="17">
        <f t="shared" si="132"/>
        <v>10000</v>
      </c>
      <c r="I521" s="7">
        <f t="shared" si="132"/>
        <v>10000</v>
      </c>
      <c r="J521" s="38"/>
      <c r="K521" s="33"/>
    </row>
    <row r="522" spans="1:11" ht="12.75">
      <c r="A522" s="5"/>
      <c r="B522" s="23"/>
      <c r="C522" s="16" t="s">
        <v>844</v>
      </c>
      <c r="D522" s="17">
        <f aca="true" t="shared" si="133" ref="D522:I522">SUM(D514:D520)</f>
        <v>23114.96</v>
      </c>
      <c r="E522" s="17">
        <f t="shared" si="133"/>
        <v>40100</v>
      </c>
      <c r="F522" s="17">
        <f t="shared" si="133"/>
        <v>22845.23</v>
      </c>
      <c r="G522" s="17">
        <f t="shared" si="133"/>
        <v>0</v>
      </c>
      <c r="H522" s="17">
        <f t="shared" si="133"/>
        <v>40100</v>
      </c>
      <c r="I522" s="69">
        <f t="shared" si="133"/>
        <v>40100</v>
      </c>
      <c r="J522" s="38"/>
      <c r="K522" s="33"/>
    </row>
    <row r="523" spans="1:11" ht="12.75">
      <c r="A523" s="5"/>
      <c r="B523" s="23"/>
      <c r="C523" s="16" t="s">
        <v>845</v>
      </c>
      <c r="D523" s="17">
        <f aca="true" t="shared" si="134" ref="D523:I523">D521-D522</f>
        <v>-78145.03</v>
      </c>
      <c r="E523" s="17">
        <f t="shared" si="134"/>
        <v>-30100</v>
      </c>
      <c r="F523" s="17">
        <f t="shared" si="134"/>
        <v>-13243.41</v>
      </c>
      <c r="G523" s="17">
        <f t="shared" si="134"/>
        <v>0</v>
      </c>
      <c r="H523" s="17">
        <f t="shared" si="134"/>
        <v>-30100</v>
      </c>
      <c r="I523" s="69">
        <f t="shared" si="134"/>
        <v>-30100</v>
      </c>
      <c r="J523" s="38"/>
      <c r="K523" s="33"/>
    </row>
    <row r="524" spans="1:11" ht="12.75">
      <c r="A524" s="5" t="s">
        <v>469</v>
      </c>
      <c r="B524" s="23" t="s">
        <v>417</v>
      </c>
      <c r="C524" s="14" t="s">
        <v>418</v>
      </c>
      <c r="D524" s="15">
        <v>0</v>
      </c>
      <c r="E524" s="15">
        <v>0</v>
      </c>
      <c r="F524" s="34">
        <v>0</v>
      </c>
      <c r="G524" s="15"/>
      <c r="H524" s="15">
        <f aca="true" t="shared" si="135" ref="H524:H564">SUM(E524+G524)</f>
        <v>0</v>
      </c>
      <c r="I524" s="64">
        <f>H524</f>
        <v>0</v>
      </c>
      <c r="J524" s="31"/>
      <c r="K524" s="33" t="s">
        <v>470</v>
      </c>
    </row>
    <row r="525" spans="1:11" ht="12.75">
      <c r="A525" s="5" t="s">
        <v>469</v>
      </c>
      <c r="B525" s="23" t="s">
        <v>31</v>
      </c>
      <c r="C525" s="14" t="s">
        <v>471</v>
      </c>
      <c r="D525" s="15">
        <v>0</v>
      </c>
      <c r="E525" s="15">
        <v>500</v>
      </c>
      <c r="F525" s="34">
        <v>0</v>
      </c>
      <c r="G525" s="15"/>
      <c r="H525" s="15">
        <f t="shared" si="135"/>
        <v>500</v>
      </c>
      <c r="I525" s="64">
        <f aca="true" t="shared" si="136" ref="I525:I564">H525</f>
        <v>500</v>
      </c>
      <c r="J525" s="31"/>
      <c r="K525" s="33" t="s">
        <v>470</v>
      </c>
    </row>
    <row r="526" spans="1:11" ht="12.75">
      <c r="A526" s="5" t="s">
        <v>469</v>
      </c>
      <c r="B526" s="23" t="s">
        <v>47</v>
      </c>
      <c r="C526" s="14" t="s">
        <v>48</v>
      </c>
      <c r="D526" s="15">
        <v>0</v>
      </c>
      <c r="E526" s="15">
        <v>31500</v>
      </c>
      <c r="F526" s="34">
        <v>0</v>
      </c>
      <c r="G526" s="15">
        <v>1500</v>
      </c>
      <c r="H526" s="15">
        <f t="shared" si="135"/>
        <v>33000</v>
      </c>
      <c r="I526" s="64">
        <f t="shared" si="136"/>
        <v>33000</v>
      </c>
      <c r="J526" s="31"/>
      <c r="K526" s="33" t="s">
        <v>470</v>
      </c>
    </row>
    <row r="527" spans="1:11" ht="12.75">
      <c r="A527" s="5" t="s">
        <v>469</v>
      </c>
      <c r="B527" s="23" t="s">
        <v>394</v>
      </c>
      <c r="C527" s="14" t="s">
        <v>472</v>
      </c>
      <c r="D527" s="15">
        <v>0</v>
      </c>
      <c r="E527" s="15">
        <v>0</v>
      </c>
      <c r="F527" s="34">
        <v>0</v>
      </c>
      <c r="G527" s="15"/>
      <c r="H527" s="15">
        <f t="shared" si="135"/>
        <v>0</v>
      </c>
      <c r="I527" s="64">
        <f t="shared" si="136"/>
        <v>0</v>
      </c>
      <c r="J527" s="31"/>
      <c r="K527" s="33" t="s">
        <v>1</v>
      </c>
    </row>
    <row r="528" spans="1:11" ht="12.75">
      <c r="A528" s="5" t="s">
        <v>469</v>
      </c>
      <c r="B528" s="23" t="s">
        <v>317</v>
      </c>
      <c r="C528" s="14" t="s">
        <v>365</v>
      </c>
      <c r="D528" s="15">
        <v>18837.43</v>
      </c>
      <c r="E528" s="15">
        <v>18800</v>
      </c>
      <c r="F528" s="34">
        <v>0</v>
      </c>
      <c r="G528" s="15"/>
      <c r="H528" s="15">
        <f t="shared" si="135"/>
        <v>18800</v>
      </c>
      <c r="I528" s="64">
        <v>17800</v>
      </c>
      <c r="J528" s="31"/>
      <c r="K528" s="33" t="s">
        <v>1</v>
      </c>
    </row>
    <row r="529" spans="1:11" ht="12.75">
      <c r="A529" s="5" t="s">
        <v>469</v>
      </c>
      <c r="B529" s="23" t="s">
        <v>473</v>
      </c>
      <c r="C529" s="14" t="s">
        <v>474</v>
      </c>
      <c r="D529" s="15">
        <v>1237</v>
      </c>
      <c r="E529" s="15">
        <v>0</v>
      </c>
      <c r="F529" s="34">
        <v>0</v>
      </c>
      <c r="G529" s="15"/>
      <c r="H529" s="15">
        <f t="shared" si="135"/>
        <v>0</v>
      </c>
      <c r="I529" s="64">
        <f t="shared" si="136"/>
        <v>0</v>
      </c>
      <c r="J529" s="31"/>
      <c r="K529" s="33" t="s">
        <v>470</v>
      </c>
    </row>
    <row r="530" spans="1:11" ht="12.75">
      <c r="A530" s="5" t="s">
        <v>469</v>
      </c>
      <c r="B530" s="23" t="s">
        <v>59</v>
      </c>
      <c r="C530" s="14" t="s">
        <v>60</v>
      </c>
      <c r="D530" s="15">
        <v>0</v>
      </c>
      <c r="E530" s="15">
        <v>0</v>
      </c>
      <c r="F530" s="34">
        <v>0</v>
      </c>
      <c r="G530" s="15"/>
      <c r="H530" s="15">
        <f t="shared" si="135"/>
        <v>0</v>
      </c>
      <c r="I530" s="64">
        <f t="shared" si="136"/>
        <v>0</v>
      </c>
      <c r="J530" s="31"/>
      <c r="K530" s="33" t="s">
        <v>470</v>
      </c>
    </row>
    <row r="531" spans="1:11" ht="12.75">
      <c r="A531" s="5" t="s">
        <v>469</v>
      </c>
      <c r="B531" s="23" t="s">
        <v>475</v>
      </c>
      <c r="C531" s="14" t="s">
        <v>476</v>
      </c>
      <c r="D531" s="15">
        <v>0</v>
      </c>
      <c r="E531" s="15">
        <v>0</v>
      </c>
      <c r="F531" s="34">
        <v>319.95</v>
      </c>
      <c r="G531" s="15"/>
      <c r="H531" s="15">
        <f t="shared" si="135"/>
        <v>0</v>
      </c>
      <c r="I531" s="64">
        <f t="shared" si="136"/>
        <v>0</v>
      </c>
      <c r="J531" s="31"/>
      <c r="K531" s="33" t="s">
        <v>1</v>
      </c>
    </row>
    <row r="532" spans="1:11" ht="12.75">
      <c r="A532" s="5" t="s">
        <v>469</v>
      </c>
      <c r="B532" s="23" t="s">
        <v>477</v>
      </c>
      <c r="C532" s="14" t="s">
        <v>478</v>
      </c>
      <c r="D532" s="15">
        <v>0</v>
      </c>
      <c r="E532" s="15">
        <v>0</v>
      </c>
      <c r="F532" s="34">
        <v>840</v>
      </c>
      <c r="G532" s="15">
        <v>1600</v>
      </c>
      <c r="H532" s="15">
        <f t="shared" si="135"/>
        <v>1600</v>
      </c>
      <c r="I532" s="64">
        <f t="shared" si="136"/>
        <v>1600</v>
      </c>
      <c r="J532" s="31"/>
      <c r="K532" s="33" t="s">
        <v>470</v>
      </c>
    </row>
    <row r="533" spans="1:11" ht="12.75">
      <c r="A533" s="5" t="s">
        <v>469</v>
      </c>
      <c r="B533" s="23" t="s">
        <v>5</v>
      </c>
      <c r="C533" s="14" t="s">
        <v>6</v>
      </c>
      <c r="D533" s="15">
        <v>12175.42</v>
      </c>
      <c r="E533" s="15">
        <v>0</v>
      </c>
      <c r="F533" s="34">
        <v>0</v>
      </c>
      <c r="G533" s="15"/>
      <c r="H533" s="15">
        <f t="shared" si="135"/>
        <v>0</v>
      </c>
      <c r="I533" s="64">
        <f t="shared" si="136"/>
        <v>0</v>
      </c>
      <c r="J533" s="31"/>
      <c r="K533" s="33" t="s">
        <v>868</v>
      </c>
    </row>
    <row r="534" spans="1:11" ht="12.75">
      <c r="A534" s="5" t="s">
        <v>469</v>
      </c>
      <c r="B534" s="23" t="s">
        <v>7</v>
      </c>
      <c r="C534" s="14" t="s">
        <v>8</v>
      </c>
      <c r="D534" s="15">
        <v>49725.27</v>
      </c>
      <c r="E534" s="15">
        <v>51200</v>
      </c>
      <c r="F534" s="34">
        <v>24218.27</v>
      </c>
      <c r="G534" s="15"/>
      <c r="H534" s="15">
        <f t="shared" si="135"/>
        <v>51200</v>
      </c>
      <c r="I534" s="64">
        <v>52300</v>
      </c>
      <c r="J534" s="31"/>
      <c r="K534" s="33" t="s">
        <v>868</v>
      </c>
    </row>
    <row r="535" spans="1:11" ht="12.75">
      <c r="A535" s="5" t="s">
        <v>469</v>
      </c>
      <c r="B535" s="23" t="s">
        <v>400</v>
      </c>
      <c r="C535" s="14" t="s">
        <v>401</v>
      </c>
      <c r="D535" s="15">
        <v>0</v>
      </c>
      <c r="E535" s="15">
        <v>2000</v>
      </c>
      <c r="F535" s="34">
        <v>0</v>
      </c>
      <c r="G535" s="15"/>
      <c r="H535" s="15">
        <f t="shared" si="135"/>
        <v>2000</v>
      </c>
      <c r="I535" s="64">
        <f t="shared" si="136"/>
        <v>2000</v>
      </c>
      <c r="J535" s="31"/>
      <c r="K535" s="33" t="s">
        <v>470</v>
      </c>
    </row>
    <row r="536" spans="1:11" ht="12.75">
      <c r="A536" s="5" t="s">
        <v>469</v>
      </c>
      <c r="B536" s="23" t="s">
        <v>9</v>
      </c>
      <c r="C536" s="14" t="s">
        <v>10</v>
      </c>
      <c r="D536" s="15">
        <v>7845.39</v>
      </c>
      <c r="E536" s="15">
        <v>0</v>
      </c>
      <c r="F536" s="34">
        <v>0</v>
      </c>
      <c r="G536" s="15"/>
      <c r="H536" s="15">
        <f t="shared" si="135"/>
        <v>0</v>
      </c>
      <c r="I536" s="64">
        <f t="shared" si="136"/>
        <v>0</v>
      </c>
      <c r="J536" s="31"/>
      <c r="K536" s="33" t="s">
        <v>868</v>
      </c>
    </row>
    <row r="537" spans="1:11" ht="12.75">
      <c r="A537" s="5" t="s">
        <v>469</v>
      </c>
      <c r="B537" s="23" t="s">
        <v>11</v>
      </c>
      <c r="C537" s="14" t="s">
        <v>12</v>
      </c>
      <c r="D537" s="15">
        <v>4194.22</v>
      </c>
      <c r="E537" s="15">
        <v>4300</v>
      </c>
      <c r="F537" s="34">
        <v>2016.52</v>
      </c>
      <c r="G537" s="15"/>
      <c r="H537" s="15">
        <f t="shared" si="135"/>
        <v>4300</v>
      </c>
      <c r="I537" s="64">
        <v>4400</v>
      </c>
      <c r="J537" s="31"/>
      <c r="K537" s="33" t="s">
        <v>868</v>
      </c>
    </row>
    <row r="538" spans="1:11" ht="12.75">
      <c r="A538" s="5" t="s">
        <v>469</v>
      </c>
      <c r="B538" s="23" t="s">
        <v>13</v>
      </c>
      <c r="C538" s="14" t="s">
        <v>14</v>
      </c>
      <c r="D538" s="15">
        <v>9802.42</v>
      </c>
      <c r="E538" s="15">
        <v>10300</v>
      </c>
      <c r="F538" s="34">
        <v>4842.08</v>
      </c>
      <c r="G538" s="15"/>
      <c r="H538" s="15">
        <f t="shared" si="135"/>
        <v>10300</v>
      </c>
      <c r="I538" s="64">
        <v>10400</v>
      </c>
      <c r="J538" s="31"/>
      <c r="K538" s="33" t="s">
        <v>868</v>
      </c>
    </row>
    <row r="539" spans="1:11" ht="12.75">
      <c r="A539" s="5" t="s">
        <v>469</v>
      </c>
      <c r="B539" s="23" t="s">
        <v>73</v>
      </c>
      <c r="C539" s="14" t="s">
        <v>74</v>
      </c>
      <c r="D539" s="15">
        <v>5444.5</v>
      </c>
      <c r="E539" s="15">
        <v>5500</v>
      </c>
      <c r="F539" s="34">
        <v>2724.17</v>
      </c>
      <c r="G539" s="15"/>
      <c r="H539" s="15">
        <f t="shared" si="135"/>
        <v>5500</v>
      </c>
      <c r="I539" s="64">
        <f t="shared" si="136"/>
        <v>5500</v>
      </c>
      <c r="J539" s="31"/>
      <c r="K539" s="33" t="s">
        <v>470</v>
      </c>
    </row>
    <row r="540" spans="1:11" ht="12.75">
      <c r="A540" s="5" t="s">
        <v>469</v>
      </c>
      <c r="B540" s="23" t="s">
        <v>479</v>
      </c>
      <c r="C540" s="14" t="s">
        <v>480</v>
      </c>
      <c r="D540" s="15">
        <v>609.18</v>
      </c>
      <c r="E540" s="15">
        <v>300</v>
      </c>
      <c r="F540" s="34">
        <v>340.54</v>
      </c>
      <c r="G540" s="15"/>
      <c r="H540" s="15">
        <f t="shared" si="135"/>
        <v>300</v>
      </c>
      <c r="I540" s="64">
        <f t="shared" si="136"/>
        <v>300</v>
      </c>
      <c r="J540" s="31"/>
      <c r="K540" s="33" t="s">
        <v>470</v>
      </c>
    </row>
    <row r="541" spans="1:11" ht="12.75">
      <c r="A541" s="5" t="s">
        <v>469</v>
      </c>
      <c r="B541" s="23" t="s">
        <v>459</v>
      </c>
      <c r="C541" s="14" t="s">
        <v>460</v>
      </c>
      <c r="D541" s="15">
        <v>1062.18</v>
      </c>
      <c r="E541" s="15">
        <v>0</v>
      </c>
      <c r="F541" s="34">
        <v>0</v>
      </c>
      <c r="G541" s="15"/>
      <c r="H541" s="15">
        <f t="shared" si="135"/>
        <v>0</v>
      </c>
      <c r="I541" s="64">
        <f t="shared" si="136"/>
        <v>0</v>
      </c>
      <c r="J541" s="31"/>
      <c r="K541" s="33" t="s">
        <v>470</v>
      </c>
    </row>
    <row r="542" spans="1:11" ht="12.75">
      <c r="A542" s="5" t="s">
        <v>469</v>
      </c>
      <c r="B542" s="23" t="s">
        <v>481</v>
      </c>
      <c r="C542" s="14" t="s">
        <v>482</v>
      </c>
      <c r="D542" s="15">
        <v>0</v>
      </c>
      <c r="E542" s="15">
        <v>0</v>
      </c>
      <c r="F542" s="34">
        <v>160</v>
      </c>
      <c r="G542" s="15">
        <v>200</v>
      </c>
      <c r="H542" s="15">
        <f t="shared" si="135"/>
        <v>200</v>
      </c>
      <c r="I542" s="64">
        <f t="shared" si="136"/>
        <v>200</v>
      </c>
      <c r="J542" s="31"/>
      <c r="K542" s="33" t="s">
        <v>470</v>
      </c>
    </row>
    <row r="543" spans="1:11" ht="12.75">
      <c r="A543" s="5" t="s">
        <v>469</v>
      </c>
      <c r="B543" s="23" t="s">
        <v>461</v>
      </c>
      <c r="C543" s="14" t="s">
        <v>462</v>
      </c>
      <c r="D543" s="15">
        <v>692.52</v>
      </c>
      <c r="E543" s="15">
        <v>0</v>
      </c>
      <c r="F543" s="34">
        <v>0</v>
      </c>
      <c r="G543" s="15"/>
      <c r="H543" s="15">
        <f t="shared" si="135"/>
        <v>0</v>
      </c>
      <c r="I543" s="64">
        <f t="shared" si="136"/>
        <v>0</v>
      </c>
      <c r="J543" s="31"/>
      <c r="K543" s="33" t="s">
        <v>470</v>
      </c>
    </row>
    <row r="544" spans="1:11" ht="12.75">
      <c r="A544" s="5" t="s">
        <v>469</v>
      </c>
      <c r="B544" s="23" t="s">
        <v>467</v>
      </c>
      <c r="C544" s="14" t="s">
        <v>483</v>
      </c>
      <c r="D544" s="15">
        <v>0</v>
      </c>
      <c r="E544" s="15">
        <v>0</v>
      </c>
      <c r="F544" s="34">
        <v>100</v>
      </c>
      <c r="G544" s="15">
        <v>100</v>
      </c>
      <c r="H544" s="15">
        <f t="shared" si="135"/>
        <v>100</v>
      </c>
      <c r="I544" s="64">
        <f t="shared" si="136"/>
        <v>100</v>
      </c>
      <c r="J544" s="31"/>
      <c r="K544" s="33" t="s">
        <v>470</v>
      </c>
    </row>
    <row r="545" spans="1:11" ht="12.75">
      <c r="A545" s="5" t="s">
        <v>469</v>
      </c>
      <c r="B545" s="23" t="s">
        <v>88</v>
      </c>
      <c r="C545" s="14" t="s">
        <v>89</v>
      </c>
      <c r="D545" s="15">
        <v>300</v>
      </c>
      <c r="E545" s="15">
        <v>0</v>
      </c>
      <c r="F545" s="34">
        <v>-90.83</v>
      </c>
      <c r="G545" s="15"/>
      <c r="H545" s="15">
        <f t="shared" si="135"/>
        <v>0</v>
      </c>
      <c r="I545" s="64">
        <f t="shared" si="136"/>
        <v>0</v>
      </c>
      <c r="J545" s="31"/>
      <c r="K545" s="33" t="s">
        <v>869</v>
      </c>
    </row>
    <row r="546" spans="1:11" ht="12.75">
      <c r="A546" s="5" t="s">
        <v>469</v>
      </c>
      <c r="B546" s="23" t="s">
        <v>90</v>
      </c>
      <c r="C546" s="14" t="s">
        <v>91</v>
      </c>
      <c r="D546" s="15">
        <v>408.03</v>
      </c>
      <c r="E546" s="15">
        <v>0</v>
      </c>
      <c r="F546" s="34">
        <v>0</v>
      </c>
      <c r="G546" s="15"/>
      <c r="H546" s="15">
        <f t="shared" si="135"/>
        <v>0</v>
      </c>
      <c r="I546" s="64">
        <f t="shared" si="136"/>
        <v>0</v>
      </c>
      <c r="J546" s="31"/>
      <c r="K546" s="33" t="s">
        <v>869</v>
      </c>
    </row>
    <row r="547" spans="1:11" ht="12.75">
      <c r="A547" s="5" t="s">
        <v>469</v>
      </c>
      <c r="B547" s="23" t="s">
        <v>92</v>
      </c>
      <c r="C547" s="14" t="s">
        <v>93</v>
      </c>
      <c r="D547" s="15">
        <v>0</v>
      </c>
      <c r="E547" s="15">
        <v>0</v>
      </c>
      <c r="F547" s="34">
        <v>818.05</v>
      </c>
      <c r="G547" s="15"/>
      <c r="H547" s="15">
        <f t="shared" si="135"/>
        <v>0</v>
      </c>
      <c r="I547" s="64">
        <f t="shared" si="136"/>
        <v>0</v>
      </c>
      <c r="J547" s="31"/>
      <c r="K547" s="33" t="s">
        <v>869</v>
      </c>
    </row>
    <row r="548" spans="1:11" ht="12.75">
      <c r="A548" s="5" t="s">
        <v>469</v>
      </c>
      <c r="B548" s="23" t="s">
        <v>15</v>
      </c>
      <c r="C548" s="14" t="s">
        <v>16</v>
      </c>
      <c r="D548" s="15">
        <v>730.66</v>
      </c>
      <c r="E548" s="15">
        <v>1500</v>
      </c>
      <c r="F548" s="34">
        <v>569.33</v>
      </c>
      <c r="G548" s="15">
        <v>-500</v>
      </c>
      <c r="H548" s="15">
        <f t="shared" si="135"/>
        <v>1000</v>
      </c>
      <c r="I548" s="64">
        <f t="shared" si="136"/>
        <v>1000</v>
      </c>
      <c r="J548" s="31"/>
      <c r="K548" s="33" t="s">
        <v>470</v>
      </c>
    </row>
    <row r="549" spans="1:11" ht="12.75">
      <c r="A549" s="5" t="s">
        <v>469</v>
      </c>
      <c r="B549" s="23" t="s">
        <v>185</v>
      </c>
      <c r="C549" s="14" t="s">
        <v>186</v>
      </c>
      <c r="D549" s="15">
        <v>481</v>
      </c>
      <c r="E549" s="15">
        <v>500</v>
      </c>
      <c r="F549" s="34">
        <v>260</v>
      </c>
      <c r="G549" s="15"/>
      <c r="H549" s="15">
        <f t="shared" si="135"/>
        <v>500</v>
      </c>
      <c r="I549" s="64">
        <f t="shared" si="136"/>
        <v>500</v>
      </c>
      <c r="J549" s="31"/>
      <c r="K549" s="33" t="s">
        <v>470</v>
      </c>
    </row>
    <row r="550" spans="1:11" ht="12.75">
      <c r="A550" s="5" t="s">
        <v>469</v>
      </c>
      <c r="B550" s="23" t="s">
        <v>99</v>
      </c>
      <c r="C550" s="14" t="s">
        <v>484</v>
      </c>
      <c r="D550" s="15">
        <v>798.3</v>
      </c>
      <c r="E550" s="15">
        <v>600</v>
      </c>
      <c r="F550" s="34">
        <v>183.8</v>
      </c>
      <c r="G550" s="15"/>
      <c r="H550" s="15">
        <f t="shared" si="135"/>
        <v>600</v>
      </c>
      <c r="I550" s="64">
        <f t="shared" si="136"/>
        <v>600</v>
      </c>
      <c r="J550" s="31"/>
      <c r="K550" s="33" t="s">
        <v>470</v>
      </c>
    </row>
    <row r="551" spans="1:11" ht="12.75">
      <c r="A551" s="5" t="s">
        <v>469</v>
      </c>
      <c r="B551" s="23" t="s">
        <v>103</v>
      </c>
      <c r="C551" s="14" t="s">
        <v>104</v>
      </c>
      <c r="D551" s="15">
        <v>0</v>
      </c>
      <c r="E551" s="15">
        <v>0</v>
      </c>
      <c r="F551" s="34">
        <v>3688.98</v>
      </c>
      <c r="G551" s="15">
        <v>3700</v>
      </c>
      <c r="H551" s="15">
        <f t="shared" si="135"/>
        <v>3700</v>
      </c>
      <c r="I551" s="64">
        <f t="shared" si="136"/>
        <v>3700</v>
      </c>
      <c r="J551" s="31"/>
      <c r="K551" s="33" t="s">
        <v>470</v>
      </c>
    </row>
    <row r="552" spans="1:11" ht="12.75">
      <c r="A552" s="5" t="s">
        <v>469</v>
      </c>
      <c r="B552" s="23" t="s">
        <v>485</v>
      </c>
      <c r="C552" s="14" t="s">
        <v>486</v>
      </c>
      <c r="D552" s="15">
        <v>0</v>
      </c>
      <c r="E552" s="15">
        <v>0</v>
      </c>
      <c r="F552" s="34">
        <v>0</v>
      </c>
      <c r="G552" s="15"/>
      <c r="H552" s="15">
        <f t="shared" si="135"/>
        <v>0</v>
      </c>
      <c r="I552" s="64">
        <f t="shared" si="136"/>
        <v>0</v>
      </c>
      <c r="J552" s="31"/>
      <c r="K552" s="33" t="s">
        <v>470</v>
      </c>
    </row>
    <row r="553" spans="1:11" ht="12.75">
      <c r="A553" s="5" t="s">
        <v>469</v>
      </c>
      <c r="B553" s="23" t="s">
        <v>105</v>
      </c>
      <c r="C553" s="14" t="s">
        <v>487</v>
      </c>
      <c r="D553" s="15">
        <v>0</v>
      </c>
      <c r="E553" s="15">
        <v>0</v>
      </c>
      <c r="F553" s="34">
        <v>0</v>
      </c>
      <c r="G553" s="15"/>
      <c r="H553" s="15">
        <f t="shared" si="135"/>
        <v>0</v>
      </c>
      <c r="I553" s="64">
        <f t="shared" si="136"/>
        <v>0</v>
      </c>
      <c r="J553" s="31"/>
      <c r="K553" s="33" t="s">
        <v>470</v>
      </c>
    </row>
    <row r="554" spans="1:11" ht="12.75">
      <c r="A554" s="5" t="s">
        <v>469</v>
      </c>
      <c r="B554" s="23" t="s">
        <v>488</v>
      </c>
      <c r="C554" s="14" t="s">
        <v>489</v>
      </c>
      <c r="D554" s="15">
        <v>6576.31</v>
      </c>
      <c r="E554" s="15">
        <v>3500</v>
      </c>
      <c r="F554" s="34">
        <v>1050.23</v>
      </c>
      <c r="G554" s="15"/>
      <c r="H554" s="15">
        <f t="shared" si="135"/>
        <v>3500</v>
      </c>
      <c r="I554" s="64">
        <f t="shared" si="136"/>
        <v>3500</v>
      </c>
      <c r="J554" s="31"/>
      <c r="K554" s="33" t="s">
        <v>470</v>
      </c>
    </row>
    <row r="555" spans="1:11" ht="12.75">
      <c r="A555" s="5" t="s">
        <v>469</v>
      </c>
      <c r="B555" s="23" t="s">
        <v>490</v>
      </c>
      <c r="C555" s="14" t="s">
        <v>491</v>
      </c>
      <c r="D555" s="15">
        <v>1190.15</v>
      </c>
      <c r="E555" s="15">
        <v>2000</v>
      </c>
      <c r="F555" s="34">
        <v>2479.8</v>
      </c>
      <c r="G555" s="62"/>
      <c r="H555" s="15">
        <f t="shared" si="135"/>
        <v>2000</v>
      </c>
      <c r="I555" s="64">
        <f t="shared" si="136"/>
        <v>2000</v>
      </c>
      <c r="J555" s="31"/>
      <c r="K555" s="33" t="s">
        <v>470</v>
      </c>
    </row>
    <row r="556" spans="1:11" ht="12.75">
      <c r="A556" s="5" t="s">
        <v>469</v>
      </c>
      <c r="B556" s="23" t="s">
        <v>28</v>
      </c>
      <c r="C556" s="14" t="s">
        <v>29</v>
      </c>
      <c r="D556" s="15">
        <v>189.2</v>
      </c>
      <c r="E556" s="15">
        <v>200</v>
      </c>
      <c r="F556" s="34">
        <v>9</v>
      </c>
      <c r="G556" s="15"/>
      <c r="H556" s="15">
        <f t="shared" si="135"/>
        <v>200</v>
      </c>
      <c r="I556" s="64">
        <f t="shared" si="136"/>
        <v>200</v>
      </c>
      <c r="J556" s="31"/>
      <c r="K556" s="33" t="s">
        <v>1</v>
      </c>
    </row>
    <row r="557" spans="1:11" ht="12.75">
      <c r="A557" s="5" t="s">
        <v>469</v>
      </c>
      <c r="B557" s="23" t="s">
        <v>412</v>
      </c>
      <c r="C557" s="14" t="s">
        <v>492</v>
      </c>
      <c r="D557" s="15">
        <v>160.67</v>
      </c>
      <c r="E557" s="15">
        <v>0</v>
      </c>
      <c r="F557" s="34">
        <v>184.37</v>
      </c>
      <c r="G557" s="15">
        <v>400</v>
      </c>
      <c r="H557" s="15">
        <f t="shared" si="135"/>
        <v>400</v>
      </c>
      <c r="I557" s="64">
        <f t="shared" si="136"/>
        <v>400</v>
      </c>
      <c r="J557" s="31"/>
      <c r="K557" s="33" t="s">
        <v>470</v>
      </c>
    </row>
    <row r="558" spans="1:11" ht="12.75">
      <c r="A558" s="5" t="s">
        <v>469</v>
      </c>
      <c r="B558" s="23" t="s">
        <v>129</v>
      </c>
      <c r="C558" s="14" t="s">
        <v>130</v>
      </c>
      <c r="D558" s="15">
        <v>0</v>
      </c>
      <c r="E558" s="15">
        <v>0</v>
      </c>
      <c r="F558" s="34">
        <v>0</v>
      </c>
      <c r="G558" s="15"/>
      <c r="H558" s="15">
        <f t="shared" si="135"/>
        <v>0</v>
      </c>
      <c r="I558" s="64">
        <f t="shared" si="136"/>
        <v>0</v>
      </c>
      <c r="J558" s="31"/>
      <c r="K558" s="33" t="s">
        <v>470</v>
      </c>
    </row>
    <row r="559" spans="1:11" ht="12.75">
      <c r="A559" s="5" t="s">
        <v>469</v>
      </c>
      <c r="B559" s="23" t="s">
        <v>206</v>
      </c>
      <c r="C559" s="14" t="s">
        <v>493</v>
      </c>
      <c r="D559" s="15">
        <v>0</v>
      </c>
      <c r="E559" s="15">
        <v>0</v>
      </c>
      <c r="F559" s="34">
        <v>0</v>
      </c>
      <c r="G559" s="15"/>
      <c r="H559" s="15">
        <f t="shared" si="135"/>
        <v>0</v>
      </c>
      <c r="I559" s="64">
        <f t="shared" si="136"/>
        <v>0</v>
      </c>
      <c r="J559" s="31"/>
      <c r="K559" s="33" t="s">
        <v>1</v>
      </c>
    </row>
    <row r="560" spans="1:11" ht="12.75">
      <c r="A560" s="5" t="s">
        <v>469</v>
      </c>
      <c r="B560" s="23" t="s">
        <v>494</v>
      </c>
      <c r="C560" s="14" t="s">
        <v>495</v>
      </c>
      <c r="D560" s="15">
        <v>0</v>
      </c>
      <c r="E560" s="15">
        <v>0</v>
      </c>
      <c r="F560" s="34">
        <v>0</v>
      </c>
      <c r="G560" s="15"/>
      <c r="H560" s="15">
        <f t="shared" si="135"/>
        <v>0</v>
      </c>
      <c r="I560" s="64">
        <f t="shared" si="136"/>
        <v>0</v>
      </c>
      <c r="J560" s="31"/>
      <c r="K560" s="33" t="s">
        <v>1</v>
      </c>
    </row>
    <row r="561" spans="1:11" ht="12.75">
      <c r="A561" s="5" t="s">
        <v>469</v>
      </c>
      <c r="B561" s="23" t="s">
        <v>133</v>
      </c>
      <c r="C561" s="14" t="s">
        <v>134</v>
      </c>
      <c r="D561" s="15">
        <v>261.61</v>
      </c>
      <c r="E561" s="15">
        <v>500</v>
      </c>
      <c r="F561" s="34">
        <v>80</v>
      </c>
      <c r="G561" s="15"/>
      <c r="H561" s="15">
        <f t="shared" si="135"/>
        <v>500</v>
      </c>
      <c r="I561" s="64">
        <f t="shared" si="136"/>
        <v>500</v>
      </c>
      <c r="J561" s="31"/>
      <c r="K561" s="33" t="s">
        <v>470</v>
      </c>
    </row>
    <row r="562" spans="1:11" ht="12.75">
      <c r="A562" s="5" t="s">
        <v>469</v>
      </c>
      <c r="B562" s="23" t="s">
        <v>381</v>
      </c>
      <c r="C562" s="14" t="s">
        <v>382</v>
      </c>
      <c r="D562" s="15">
        <v>4377.29</v>
      </c>
      <c r="E562" s="15">
        <v>0</v>
      </c>
      <c r="F562" s="34">
        <v>0</v>
      </c>
      <c r="G562" s="15"/>
      <c r="H562" s="15">
        <f t="shared" si="135"/>
        <v>0</v>
      </c>
      <c r="I562" s="64">
        <f t="shared" si="136"/>
        <v>0</v>
      </c>
      <c r="J562" s="31"/>
      <c r="K562" s="33" t="s">
        <v>287</v>
      </c>
    </row>
    <row r="563" spans="1:11" ht="12.75">
      <c r="A563" s="5" t="s">
        <v>469</v>
      </c>
      <c r="B563" s="23" t="s">
        <v>496</v>
      </c>
      <c r="C563" s="14" t="s">
        <v>497</v>
      </c>
      <c r="D563" s="15">
        <v>5000</v>
      </c>
      <c r="E563" s="15">
        <v>0</v>
      </c>
      <c r="F563" s="34">
        <v>0</v>
      </c>
      <c r="G563" s="15"/>
      <c r="H563" s="15">
        <f t="shared" si="135"/>
        <v>0</v>
      </c>
      <c r="I563" s="64">
        <f t="shared" si="136"/>
        <v>0</v>
      </c>
      <c r="J563" s="31"/>
      <c r="K563" s="33" t="s">
        <v>470</v>
      </c>
    </row>
    <row r="564" spans="1:11" ht="12.75">
      <c r="A564" s="5" t="s">
        <v>469</v>
      </c>
      <c r="B564" s="23" t="s">
        <v>498</v>
      </c>
      <c r="C564" s="14" t="s">
        <v>499</v>
      </c>
      <c r="D564" s="15">
        <v>20000</v>
      </c>
      <c r="E564" s="15">
        <v>0</v>
      </c>
      <c r="F564" s="34">
        <v>0</v>
      </c>
      <c r="G564" s="15"/>
      <c r="H564" s="15">
        <f t="shared" si="135"/>
        <v>0</v>
      </c>
      <c r="I564" s="64">
        <f t="shared" si="136"/>
        <v>0</v>
      </c>
      <c r="J564" s="31"/>
      <c r="K564" s="33" t="s">
        <v>470</v>
      </c>
    </row>
    <row r="565" spans="1:11" ht="12.75">
      <c r="A565" s="5"/>
      <c r="B565" s="23"/>
      <c r="C565" s="16" t="s">
        <v>843</v>
      </c>
      <c r="D565" s="17">
        <f aca="true" t="shared" si="137" ref="D565:I565">SUM(D524:D532)</f>
        <v>20074.43</v>
      </c>
      <c r="E565" s="17">
        <f t="shared" si="137"/>
        <v>50800</v>
      </c>
      <c r="F565" s="17">
        <f t="shared" si="137"/>
        <v>1159.95</v>
      </c>
      <c r="G565" s="17">
        <f t="shared" si="137"/>
        <v>3100</v>
      </c>
      <c r="H565" s="17">
        <f t="shared" si="137"/>
        <v>53900</v>
      </c>
      <c r="I565" s="69">
        <f t="shared" si="137"/>
        <v>52900</v>
      </c>
      <c r="J565" s="38"/>
      <c r="K565" s="33"/>
    </row>
    <row r="566" spans="1:11" ht="12.75">
      <c r="A566" s="5"/>
      <c r="B566" s="23"/>
      <c r="C566" s="16" t="s">
        <v>844</v>
      </c>
      <c r="D566" s="17">
        <f aca="true" t="shared" si="138" ref="D566:I566">SUM(D533:D564)</f>
        <v>132024.31999999998</v>
      </c>
      <c r="E566" s="17">
        <f t="shared" si="138"/>
        <v>82400</v>
      </c>
      <c r="F566" s="17">
        <f t="shared" si="138"/>
        <v>43634.31000000002</v>
      </c>
      <c r="G566" s="17">
        <f t="shared" si="138"/>
        <v>3900</v>
      </c>
      <c r="H566" s="17">
        <f t="shared" si="138"/>
        <v>86300</v>
      </c>
      <c r="I566" s="69">
        <f t="shared" si="138"/>
        <v>87600</v>
      </c>
      <c r="J566" s="38"/>
      <c r="K566" s="33"/>
    </row>
    <row r="567" spans="1:11" ht="12.75">
      <c r="A567" s="5"/>
      <c r="B567" s="23"/>
      <c r="C567" s="16" t="s">
        <v>845</v>
      </c>
      <c r="D567" s="17">
        <f aca="true" t="shared" si="139" ref="D567:I567">D565-D566</f>
        <v>-111949.88999999998</v>
      </c>
      <c r="E567" s="17">
        <f t="shared" si="139"/>
        <v>-31600</v>
      </c>
      <c r="F567" s="17">
        <f t="shared" si="139"/>
        <v>-42474.36000000002</v>
      </c>
      <c r="G567" s="17">
        <f t="shared" si="139"/>
        <v>-800</v>
      </c>
      <c r="H567" s="17">
        <f t="shared" si="139"/>
        <v>-32400</v>
      </c>
      <c r="I567" s="69">
        <f t="shared" si="139"/>
        <v>-34700</v>
      </c>
      <c r="J567" s="38"/>
      <c r="K567" s="33"/>
    </row>
    <row r="568" spans="1:11" ht="12.75">
      <c r="A568" s="5" t="s">
        <v>500</v>
      </c>
      <c r="B568" s="23" t="s">
        <v>143</v>
      </c>
      <c r="C568" s="14" t="s">
        <v>144</v>
      </c>
      <c r="D568" s="15">
        <v>0</v>
      </c>
      <c r="E568" s="15">
        <v>0</v>
      </c>
      <c r="F568" s="34">
        <v>0</v>
      </c>
      <c r="G568" s="15"/>
      <c r="H568" s="15">
        <f aca="true" t="shared" si="140" ref="H568:H585">SUM(E568+G568)</f>
        <v>0</v>
      </c>
      <c r="I568" s="64">
        <f>H568</f>
        <v>0</v>
      </c>
      <c r="J568" s="31"/>
      <c r="K568" s="33" t="s">
        <v>1</v>
      </c>
    </row>
    <row r="569" spans="1:11" ht="12.75">
      <c r="A569" s="5" t="s">
        <v>500</v>
      </c>
      <c r="B569" s="23" t="s">
        <v>40</v>
      </c>
      <c r="C569" s="14" t="s">
        <v>41</v>
      </c>
      <c r="D569" s="15">
        <v>919.87</v>
      </c>
      <c r="E569" s="15">
        <v>0</v>
      </c>
      <c r="F569" s="34">
        <v>0</v>
      </c>
      <c r="G569" s="15"/>
      <c r="H569" s="15">
        <f t="shared" si="140"/>
        <v>0</v>
      </c>
      <c r="I569" s="64">
        <f aca="true" t="shared" si="141" ref="I569:I585">H569</f>
        <v>0</v>
      </c>
      <c r="J569" s="31"/>
      <c r="K569" s="33" t="s">
        <v>287</v>
      </c>
    </row>
    <row r="570" spans="1:11" ht="12.75">
      <c r="A570" s="5" t="s">
        <v>500</v>
      </c>
      <c r="B570" s="23" t="s">
        <v>394</v>
      </c>
      <c r="C570" s="14" t="s">
        <v>501</v>
      </c>
      <c r="D570" s="15">
        <v>0</v>
      </c>
      <c r="E570" s="15">
        <v>0</v>
      </c>
      <c r="F570" s="34">
        <v>0</v>
      </c>
      <c r="G570" s="15"/>
      <c r="H570" s="15">
        <f t="shared" si="140"/>
        <v>0</v>
      </c>
      <c r="I570" s="64">
        <f t="shared" si="141"/>
        <v>0</v>
      </c>
      <c r="J570" s="31"/>
      <c r="K570" s="33" t="s">
        <v>470</v>
      </c>
    </row>
    <row r="571" spans="1:11" ht="12.75">
      <c r="A571" s="5" t="s">
        <v>500</v>
      </c>
      <c r="B571" s="23" t="s">
        <v>7</v>
      </c>
      <c r="C571" s="14" t="s">
        <v>8</v>
      </c>
      <c r="D571" s="15">
        <v>67423.84</v>
      </c>
      <c r="E571" s="15">
        <v>61800</v>
      </c>
      <c r="F571" s="34">
        <v>26660.88</v>
      </c>
      <c r="G571" s="15"/>
      <c r="H571" s="15">
        <f t="shared" si="140"/>
        <v>61800</v>
      </c>
      <c r="I571" s="64">
        <v>64600</v>
      </c>
      <c r="J571" s="31"/>
      <c r="K571" s="33" t="s">
        <v>868</v>
      </c>
    </row>
    <row r="572" spans="1:11" ht="12.75">
      <c r="A572" s="5" t="s">
        <v>500</v>
      </c>
      <c r="B572" s="23" t="s">
        <v>11</v>
      </c>
      <c r="C572" s="14" t="s">
        <v>12</v>
      </c>
      <c r="D572" s="15">
        <v>5770.63</v>
      </c>
      <c r="E572" s="15">
        <v>5200</v>
      </c>
      <c r="F572" s="34">
        <v>2402.65</v>
      </c>
      <c r="G572" s="15"/>
      <c r="H572" s="15">
        <f t="shared" si="140"/>
        <v>5200</v>
      </c>
      <c r="I572" s="64">
        <v>5500</v>
      </c>
      <c r="J572" s="31"/>
      <c r="K572" s="33" t="s">
        <v>868</v>
      </c>
    </row>
    <row r="573" spans="1:11" ht="12.75">
      <c r="A573" s="5" t="s">
        <v>500</v>
      </c>
      <c r="B573" s="23" t="s">
        <v>13</v>
      </c>
      <c r="C573" s="14" t="s">
        <v>14</v>
      </c>
      <c r="D573" s="15">
        <v>13844.91</v>
      </c>
      <c r="E573" s="15">
        <v>12400</v>
      </c>
      <c r="F573" s="34">
        <v>5495.86</v>
      </c>
      <c r="G573" s="15"/>
      <c r="H573" s="15">
        <f t="shared" si="140"/>
        <v>12400</v>
      </c>
      <c r="I573" s="64">
        <v>12900</v>
      </c>
      <c r="J573" s="31"/>
      <c r="K573" s="33" t="s">
        <v>868</v>
      </c>
    </row>
    <row r="574" spans="1:11" ht="12.75">
      <c r="A574" s="5" t="s">
        <v>500</v>
      </c>
      <c r="B574" s="23" t="s">
        <v>181</v>
      </c>
      <c r="C574" s="14" t="s">
        <v>182</v>
      </c>
      <c r="D574" s="15">
        <v>970.4</v>
      </c>
      <c r="E574" s="15">
        <v>2000</v>
      </c>
      <c r="F574" s="34">
        <v>0</v>
      </c>
      <c r="G574" s="15"/>
      <c r="H574" s="15">
        <f t="shared" si="140"/>
        <v>2000</v>
      </c>
      <c r="I574" s="64">
        <f t="shared" si="141"/>
        <v>2000</v>
      </c>
      <c r="J574" s="31"/>
      <c r="K574" s="33" t="s">
        <v>870</v>
      </c>
    </row>
    <row r="575" spans="1:11" ht="12.75">
      <c r="A575" s="5" t="s">
        <v>500</v>
      </c>
      <c r="B575" s="23" t="s">
        <v>430</v>
      </c>
      <c r="C575" s="14" t="s">
        <v>431</v>
      </c>
      <c r="D575" s="15">
        <v>745.21</v>
      </c>
      <c r="E575" s="15">
        <v>1000</v>
      </c>
      <c r="F575" s="34">
        <v>1107.09</v>
      </c>
      <c r="G575" s="15"/>
      <c r="H575" s="15">
        <f t="shared" si="140"/>
        <v>1000</v>
      </c>
      <c r="I575" s="64">
        <f t="shared" si="141"/>
        <v>1000</v>
      </c>
      <c r="J575" s="31"/>
      <c r="K575" s="33" t="s">
        <v>870</v>
      </c>
    </row>
    <row r="576" spans="1:11" ht="12.75">
      <c r="A576" s="5" t="s">
        <v>500</v>
      </c>
      <c r="B576" s="23" t="s">
        <v>73</v>
      </c>
      <c r="C576" s="14" t="s">
        <v>74</v>
      </c>
      <c r="D576" s="15">
        <v>2094.5</v>
      </c>
      <c r="E576" s="15">
        <v>0</v>
      </c>
      <c r="F576" s="34">
        <v>0</v>
      </c>
      <c r="G576" s="15"/>
      <c r="H576" s="15">
        <f t="shared" si="140"/>
        <v>0</v>
      </c>
      <c r="I576" s="64">
        <f t="shared" si="141"/>
        <v>0</v>
      </c>
      <c r="J576" s="31"/>
      <c r="K576" s="33" t="s">
        <v>470</v>
      </c>
    </row>
    <row r="577" spans="1:11" ht="12.75">
      <c r="A577" s="5" t="s">
        <v>500</v>
      </c>
      <c r="B577" s="23" t="s">
        <v>78</v>
      </c>
      <c r="C577" s="14" t="s">
        <v>79</v>
      </c>
      <c r="D577" s="15">
        <v>919.87</v>
      </c>
      <c r="E577" s="15">
        <v>0</v>
      </c>
      <c r="F577" s="34">
        <v>0</v>
      </c>
      <c r="G577" s="15"/>
      <c r="H577" s="15">
        <f t="shared" si="140"/>
        <v>0</v>
      </c>
      <c r="I577" s="64">
        <f t="shared" si="141"/>
        <v>0</v>
      </c>
      <c r="J577" s="31"/>
      <c r="K577" s="33" t="s">
        <v>470</v>
      </c>
    </row>
    <row r="578" spans="1:11" ht="12.75">
      <c r="A578" s="5" t="s">
        <v>500</v>
      </c>
      <c r="B578" s="23" t="s">
        <v>376</v>
      </c>
      <c r="C578" s="14" t="s">
        <v>468</v>
      </c>
      <c r="D578" s="15">
        <v>0</v>
      </c>
      <c r="E578" s="15">
        <v>0</v>
      </c>
      <c r="F578" s="34">
        <v>0</v>
      </c>
      <c r="G578" s="15"/>
      <c r="H578" s="15">
        <f t="shared" si="140"/>
        <v>0</v>
      </c>
      <c r="I578" s="64">
        <f t="shared" si="141"/>
        <v>0</v>
      </c>
      <c r="J578" s="31"/>
      <c r="K578" s="33" t="s">
        <v>287</v>
      </c>
    </row>
    <row r="579" spans="1:11" ht="12.75">
      <c r="A579" s="5" t="s">
        <v>500</v>
      </c>
      <c r="B579" s="23" t="s">
        <v>88</v>
      </c>
      <c r="C579" s="14" t="s">
        <v>89</v>
      </c>
      <c r="D579" s="15">
        <v>521.32</v>
      </c>
      <c r="E579" s="15">
        <v>2000</v>
      </c>
      <c r="F579" s="34">
        <v>0</v>
      </c>
      <c r="G579" s="15"/>
      <c r="H579" s="15">
        <f t="shared" si="140"/>
        <v>2000</v>
      </c>
      <c r="I579" s="64">
        <f t="shared" si="141"/>
        <v>2000</v>
      </c>
      <c r="J579" s="31"/>
      <c r="K579" s="33" t="s">
        <v>869</v>
      </c>
    </row>
    <row r="580" spans="1:11" ht="12.75">
      <c r="A580" s="5" t="s">
        <v>500</v>
      </c>
      <c r="B580" s="23" t="s">
        <v>90</v>
      </c>
      <c r="C580" s="14" t="s">
        <v>91</v>
      </c>
      <c r="D580" s="15">
        <v>2378.87</v>
      </c>
      <c r="E580" s="15">
        <v>4000</v>
      </c>
      <c r="F580" s="34">
        <v>1595.05</v>
      </c>
      <c r="G580" s="15"/>
      <c r="H580" s="15">
        <f t="shared" si="140"/>
        <v>4000</v>
      </c>
      <c r="I580" s="64">
        <f t="shared" si="141"/>
        <v>4000</v>
      </c>
      <c r="J580" s="31"/>
      <c r="K580" s="33" t="s">
        <v>869</v>
      </c>
    </row>
    <row r="581" spans="1:11" ht="12.75">
      <c r="A581" s="5" t="s">
        <v>500</v>
      </c>
      <c r="B581" s="23" t="s">
        <v>92</v>
      </c>
      <c r="C581" s="14" t="s">
        <v>93</v>
      </c>
      <c r="D581" s="15">
        <v>315.11</v>
      </c>
      <c r="E581" s="15">
        <v>1500</v>
      </c>
      <c r="F581" s="34">
        <v>196.73</v>
      </c>
      <c r="G581" s="15"/>
      <c r="H581" s="15">
        <f t="shared" si="140"/>
        <v>1500</v>
      </c>
      <c r="I581" s="64">
        <f t="shared" si="141"/>
        <v>1500</v>
      </c>
      <c r="J581" s="31"/>
      <c r="K581" s="33" t="s">
        <v>869</v>
      </c>
    </row>
    <row r="582" spans="1:11" ht="12.75">
      <c r="A582" s="5" t="s">
        <v>500</v>
      </c>
      <c r="B582" s="23" t="s">
        <v>99</v>
      </c>
      <c r="C582" s="14" t="s">
        <v>484</v>
      </c>
      <c r="D582" s="15">
        <v>0</v>
      </c>
      <c r="E582" s="15">
        <v>0</v>
      </c>
      <c r="F582" s="34">
        <v>0</v>
      </c>
      <c r="G582" s="15"/>
      <c r="H582" s="15">
        <f t="shared" si="140"/>
        <v>0</v>
      </c>
      <c r="I582" s="64">
        <f t="shared" si="141"/>
        <v>0</v>
      </c>
      <c r="J582" s="31"/>
      <c r="K582" s="33" t="s">
        <v>470</v>
      </c>
    </row>
    <row r="583" spans="1:11" ht="12.75">
      <c r="A583" s="5" t="s">
        <v>500</v>
      </c>
      <c r="B583" s="23" t="s">
        <v>502</v>
      </c>
      <c r="C583" s="14" t="s">
        <v>462</v>
      </c>
      <c r="D583" s="15">
        <v>0</v>
      </c>
      <c r="E583" s="15">
        <v>0</v>
      </c>
      <c r="F583" s="34">
        <v>0</v>
      </c>
      <c r="G583" s="15"/>
      <c r="H583" s="15">
        <f t="shared" si="140"/>
        <v>0</v>
      </c>
      <c r="I583" s="64">
        <f t="shared" si="141"/>
        <v>0</v>
      </c>
      <c r="J583" s="31"/>
      <c r="K583" s="33" t="s">
        <v>470</v>
      </c>
    </row>
    <row r="584" spans="1:11" ht="12.75">
      <c r="A584" s="5" t="s">
        <v>500</v>
      </c>
      <c r="B584" s="23" t="s">
        <v>503</v>
      </c>
      <c r="C584" s="14" t="s">
        <v>504</v>
      </c>
      <c r="D584" s="15">
        <v>183.25</v>
      </c>
      <c r="E584" s="15">
        <v>0</v>
      </c>
      <c r="F584" s="34">
        <v>0</v>
      </c>
      <c r="G584" s="15"/>
      <c r="H584" s="15">
        <f t="shared" si="140"/>
        <v>0</v>
      </c>
      <c r="I584" s="64">
        <f t="shared" si="141"/>
        <v>0</v>
      </c>
      <c r="J584" s="31"/>
      <c r="K584" s="33" t="s">
        <v>470</v>
      </c>
    </row>
    <row r="585" spans="1:11" ht="12.75">
      <c r="A585" s="5" t="s">
        <v>500</v>
      </c>
      <c r="B585" s="23" t="s">
        <v>498</v>
      </c>
      <c r="C585" s="14" t="s">
        <v>499</v>
      </c>
      <c r="D585" s="15">
        <v>0</v>
      </c>
      <c r="E585" s="15">
        <v>70000</v>
      </c>
      <c r="F585" s="34">
        <v>70000</v>
      </c>
      <c r="G585" s="15"/>
      <c r="H585" s="15">
        <f t="shared" si="140"/>
        <v>70000</v>
      </c>
      <c r="I585" s="64">
        <f t="shared" si="141"/>
        <v>70000</v>
      </c>
      <c r="J585" s="31"/>
      <c r="K585" s="33" t="s">
        <v>470</v>
      </c>
    </row>
    <row r="586" spans="1:11" ht="12.75">
      <c r="A586" s="5"/>
      <c r="B586" s="23"/>
      <c r="C586" s="16" t="s">
        <v>843</v>
      </c>
      <c r="D586" s="17">
        <f aca="true" t="shared" si="142" ref="D586:I586">SUM(D568:D570)</f>
        <v>919.87</v>
      </c>
      <c r="E586" s="17">
        <f t="shared" si="142"/>
        <v>0</v>
      </c>
      <c r="F586" s="17">
        <f t="shared" si="142"/>
        <v>0</v>
      </c>
      <c r="G586" s="17">
        <f t="shared" si="142"/>
        <v>0</v>
      </c>
      <c r="H586" s="17">
        <f t="shared" si="142"/>
        <v>0</v>
      </c>
      <c r="I586" s="69">
        <f t="shared" si="142"/>
        <v>0</v>
      </c>
      <c r="J586" s="38"/>
      <c r="K586" s="33"/>
    </row>
    <row r="587" spans="1:11" ht="12.75">
      <c r="A587" s="5"/>
      <c r="B587" s="23"/>
      <c r="C587" s="16" t="s">
        <v>844</v>
      </c>
      <c r="D587" s="17">
        <f aca="true" t="shared" si="143" ref="D587:I587">SUM(D571:D585)</f>
        <v>95167.91</v>
      </c>
      <c r="E587" s="17">
        <f t="shared" si="143"/>
        <v>159900</v>
      </c>
      <c r="F587" s="17">
        <f t="shared" si="143"/>
        <v>107458.26000000001</v>
      </c>
      <c r="G587" s="17">
        <f t="shared" si="143"/>
        <v>0</v>
      </c>
      <c r="H587" s="17">
        <f t="shared" si="143"/>
        <v>159900</v>
      </c>
      <c r="I587" s="69">
        <f t="shared" si="143"/>
        <v>163500</v>
      </c>
      <c r="J587" s="38"/>
      <c r="K587" s="33"/>
    </row>
    <row r="588" spans="1:11" ht="12.75">
      <c r="A588" s="5"/>
      <c r="B588" s="23"/>
      <c r="C588" s="16" t="s">
        <v>845</v>
      </c>
      <c r="D588" s="17">
        <f aca="true" t="shared" si="144" ref="D588:I588">D586-D587</f>
        <v>-94248.04000000001</v>
      </c>
      <c r="E588" s="17">
        <f t="shared" si="144"/>
        <v>-159900</v>
      </c>
      <c r="F588" s="17">
        <f t="shared" si="144"/>
        <v>-107458.26000000001</v>
      </c>
      <c r="G588" s="17">
        <f t="shared" si="144"/>
        <v>0</v>
      </c>
      <c r="H588" s="17">
        <f t="shared" si="144"/>
        <v>-159900</v>
      </c>
      <c r="I588" s="69">
        <f t="shared" si="144"/>
        <v>-163500</v>
      </c>
      <c r="J588" s="38"/>
      <c r="K588" s="33"/>
    </row>
    <row r="589" spans="1:11" ht="12.75">
      <c r="A589" s="5" t="s">
        <v>505</v>
      </c>
      <c r="B589" s="23" t="s">
        <v>506</v>
      </c>
      <c r="C589" s="14" t="s">
        <v>507</v>
      </c>
      <c r="D589" s="15">
        <v>5100</v>
      </c>
      <c r="E589" s="15">
        <v>5000</v>
      </c>
      <c r="F589" s="34">
        <v>5000</v>
      </c>
      <c r="G589" s="15"/>
      <c r="H589" s="15">
        <f aca="true" t="shared" si="145" ref="H589:H601">SUM(E589+G589)</f>
        <v>5000</v>
      </c>
      <c r="I589" s="64">
        <f>H589</f>
        <v>5000</v>
      </c>
      <c r="J589" s="31"/>
      <c r="K589" s="33" t="s">
        <v>287</v>
      </c>
    </row>
    <row r="590" spans="1:11" ht="12.75">
      <c r="A590" s="5" t="s">
        <v>505</v>
      </c>
      <c r="B590" s="23" t="s">
        <v>33</v>
      </c>
      <c r="C590" s="14" t="s">
        <v>307</v>
      </c>
      <c r="D590" s="15">
        <v>35179.56</v>
      </c>
      <c r="E590" s="15">
        <v>35100</v>
      </c>
      <c r="F590" s="34">
        <v>35179.56</v>
      </c>
      <c r="G590" s="15"/>
      <c r="H590" s="15">
        <f t="shared" si="145"/>
        <v>35100</v>
      </c>
      <c r="I590" s="64">
        <f aca="true" t="shared" si="146" ref="I590:I601">H590</f>
        <v>35100</v>
      </c>
      <c r="J590" s="31"/>
      <c r="K590" s="33" t="s">
        <v>96</v>
      </c>
    </row>
    <row r="591" spans="1:11" ht="12.75">
      <c r="A591" s="5" t="s">
        <v>505</v>
      </c>
      <c r="B591" s="23" t="s">
        <v>36</v>
      </c>
      <c r="C591" s="14" t="s">
        <v>308</v>
      </c>
      <c r="D591" s="15">
        <v>13125.11</v>
      </c>
      <c r="E591" s="15">
        <v>14100</v>
      </c>
      <c r="F591" s="34">
        <v>11784.01</v>
      </c>
      <c r="G591" s="15"/>
      <c r="H591" s="15">
        <f t="shared" si="145"/>
        <v>14100</v>
      </c>
      <c r="I591" s="64">
        <f t="shared" si="146"/>
        <v>14100</v>
      </c>
      <c r="J591" s="31"/>
      <c r="K591" s="33" t="s">
        <v>96</v>
      </c>
    </row>
    <row r="592" spans="1:11" ht="12.75">
      <c r="A592" s="5" t="s">
        <v>505</v>
      </c>
      <c r="B592" s="23" t="s">
        <v>508</v>
      </c>
      <c r="C592" s="14" t="s">
        <v>509</v>
      </c>
      <c r="D592" s="15">
        <v>10560</v>
      </c>
      <c r="E592" s="15">
        <v>12000</v>
      </c>
      <c r="F592" s="34">
        <v>10560</v>
      </c>
      <c r="G592" s="15"/>
      <c r="H592" s="15">
        <f t="shared" si="145"/>
        <v>12000</v>
      </c>
      <c r="I592" s="64">
        <f t="shared" si="146"/>
        <v>12000</v>
      </c>
      <c r="J592" s="31"/>
      <c r="K592" s="33" t="s">
        <v>1</v>
      </c>
    </row>
    <row r="593" spans="1:11" ht="12.75">
      <c r="A593" s="5" t="s">
        <v>505</v>
      </c>
      <c r="B593" s="23" t="s">
        <v>40</v>
      </c>
      <c r="C593" s="14" t="s">
        <v>41</v>
      </c>
      <c r="D593" s="15">
        <v>1656.45</v>
      </c>
      <c r="E593" s="15">
        <v>0</v>
      </c>
      <c r="F593" s="34">
        <v>0</v>
      </c>
      <c r="G593" s="15"/>
      <c r="H593" s="15">
        <f t="shared" si="145"/>
        <v>0</v>
      </c>
      <c r="I593" s="64">
        <f t="shared" si="146"/>
        <v>0</v>
      </c>
      <c r="J593" s="31"/>
      <c r="K593" s="33" t="s">
        <v>287</v>
      </c>
    </row>
    <row r="594" spans="1:11" ht="12.75">
      <c r="A594" s="5" t="s">
        <v>505</v>
      </c>
      <c r="B594" s="23" t="s">
        <v>181</v>
      </c>
      <c r="C594" s="14" t="s">
        <v>182</v>
      </c>
      <c r="D594" s="15">
        <v>17649.67</v>
      </c>
      <c r="E594" s="15">
        <v>10000</v>
      </c>
      <c r="F594" s="34">
        <v>7962.7</v>
      </c>
      <c r="G594" s="15"/>
      <c r="H594" s="15">
        <f t="shared" si="145"/>
        <v>10000</v>
      </c>
      <c r="I594" s="64">
        <f t="shared" si="146"/>
        <v>10000</v>
      </c>
      <c r="J594" s="31"/>
      <c r="K594" s="33" t="s">
        <v>870</v>
      </c>
    </row>
    <row r="595" spans="1:11" ht="12.75">
      <c r="A595" s="5" t="s">
        <v>505</v>
      </c>
      <c r="B595" s="23" t="s">
        <v>78</v>
      </c>
      <c r="C595" s="14" t="s">
        <v>79</v>
      </c>
      <c r="D595" s="15">
        <v>548.59</v>
      </c>
      <c r="E595" s="15">
        <v>0</v>
      </c>
      <c r="F595" s="34">
        <v>0</v>
      </c>
      <c r="G595" s="15"/>
      <c r="H595" s="15">
        <f t="shared" si="145"/>
        <v>0</v>
      </c>
      <c r="I595" s="64">
        <f t="shared" si="146"/>
        <v>0</v>
      </c>
      <c r="J595" s="31"/>
      <c r="K595" s="33" t="s">
        <v>287</v>
      </c>
    </row>
    <row r="596" spans="1:11" ht="12.75">
      <c r="A596" s="5" t="s">
        <v>505</v>
      </c>
      <c r="B596" s="23" t="s">
        <v>88</v>
      </c>
      <c r="C596" s="14" t="s">
        <v>89</v>
      </c>
      <c r="D596" s="15">
        <v>25094.44</v>
      </c>
      <c r="E596" s="15">
        <v>35000</v>
      </c>
      <c r="F596" s="34">
        <v>24084.7</v>
      </c>
      <c r="G596" s="15"/>
      <c r="H596" s="15">
        <f t="shared" si="145"/>
        <v>35000</v>
      </c>
      <c r="I596" s="64">
        <f t="shared" si="146"/>
        <v>35000</v>
      </c>
      <c r="J596" s="31"/>
      <c r="K596" s="33" t="s">
        <v>869</v>
      </c>
    </row>
    <row r="597" spans="1:11" ht="12.75">
      <c r="A597" s="5" t="s">
        <v>505</v>
      </c>
      <c r="B597" s="23" t="s">
        <v>90</v>
      </c>
      <c r="C597" s="14" t="s">
        <v>91</v>
      </c>
      <c r="D597" s="15">
        <v>14563.24</v>
      </c>
      <c r="E597" s="15">
        <v>15000</v>
      </c>
      <c r="F597" s="34">
        <v>10820.72</v>
      </c>
      <c r="G597" s="15"/>
      <c r="H597" s="15">
        <f t="shared" si="145"/>
        <v>15000</v>
      </c>
      <c r="I597" s="64">
        <f t="shared" si="146"/>
        <v>15000</v>
      </c>
      <c r="J597" s="31"/>
      <c r="K597" s="33" t="s">
        <v>869</v>
      </c>
    </row>
    <row r="598" spans="1:11" ht="12.75">
      <c r="A598" s="5" t="s">
        <v>505</v>
      </c>
      <c r="B598" s="23" t="s">
        <v>92</v>
      </c>
      <c r="C598" s="14" t="s">
        <v>93</v>
      </c>
      <c r="D598" s="15">
        <v>8396.96</v>
      </c>
      <c r="E598" s="15">
        <v>10000</v>
      </c>
      <c r="F598" s="34">
        <v>7679.39</v>
      </c>
      <c r="G598" s="15"/>
      <c r="H598" s="15">
        <f t="shared" si="145"/>
        <v>10000</v>
      </c>
      <c r="I598" s="64">
        <f t="shared" si="146"/>
        <v>10000</v>
      </c>
      <c r="J598" s="31"/>
      <c r="K598" s="33" t="s">
        <v>869</v>
      </c>
    </row>
    <row r="599" spans="1:11" ht="12.75">
      <c r="A599" s="5" t="s">
        <v>505</v>
      </c>
      <c r="B599" s="23" t="s">
        <v>510</v>
      </c>
      <c r="C599" s="14" t="s">
        <v>462</v>
      </c>
      <c r="D599" s="15">
        <v>0</v>
      </c>
      <c r="E599" s="15">
        <v>100</v>
      </c>
      <c r="F599" s="34">
        <v>0</v>
      </c>
      <c r="G599" s="15"/>
      <c r="H599" s="15">
        <f t="shared" si="145"/>
        <v>100</v>
      </c>
      <c r="I599" s="64">
        <f t="shared" si="146"/>
        <v>100</v>
      </c>
      <c r="J599" s="31"/>
      <c r="K599" s="33" t="s">
        <v>287</v>
      </c>
    </row>
    <row r="600" spans="1:11" ht="12.75">
      <c r="A600" s="5" t="s">
        <v>505</v>
      </c>
      <c r="B600" s="23" t="s">
        <v>103</v>
      </c>
      <c r="C600" s="14" t="s">
        <v>104</v>
      </c>
      <c r="D600" s="15">
        <v>1736</v>
      </c>
      <c r="E600" s="15">
        <v>1800</v>
      </c>
      <c r="F600" s="34">
        <v>0</v>
      </c>
      <c r="G600" s="15"/>
      <c r="H600" s="15">
        <f t="shared" si="145"/>
        <v>1800</v>
      </c>
      <c r="I600" s="64">
        <f t="shared" si="146"/>
        <v>1800</v>
      </c>
      <c r="J600" s="31"/>
      <c r="K600" s="33" t="s">
        <v>287</v>
      </c>
    </row>
    <row r="601" spans="1:11" ht="12.75">
      <c r="A601" s="5" t="s">
        <v>505</v>
      </c>
      <c r="B601" s="23" t="s">
        <v>436</v>
      </c>
      <c r="C601" s="14" t="s">
        <v>437</v>
      </c>
      <c r="D601" s="15">
        <v>6400</v>
      </c>
      <c r="E601" s="15">
        <v>6400</v>
      </c>
      <c r="F601" s="34">
        <v>0</v>
      </c>
      <c r="G601" s="15"/>
      <c r="H601" s="15">
        <f t="shared" si="145"/>
        <v>6400</v>
      </c>
      <c r="I601" s="64">
        <f t="shared" si="146"/>
        <v>6400</v>
      </c>
      <c r="J601" s="31"/>
      <c r="K601" s="33" t="s">
        <v>1</v>
      </c>
    </row>
    <row r="602" spans="1:11" ht="12.75">
      <c r="A602" s="5"/>
      <c r="B602" s="23"/>
      <c r="C602" s="16" t="s">
        <v>843</v>
      </c>
      <c r="D602" s="17">
        <f aca="true" t="shared" si="147" ref="D602:I602">SUM(D589:D593)</f>
        <v>65621.12</v>
      </c>
      <c r="E602" s="17">
        <f t="shared" si="147"/>
        <v>66200</v>
      </c>
      <c r="F602" s="17">
        <f t="shared" si="147"/>
        <v>62523.57</v>
      </c>
      <c r="G602" s="17">
        <f t="shared" si="147"/>
        <v>0</v>
      </c>
      <c r="H602" s="17">
        <f t="shared" si="147"/>
        <v>66200</v>
      </c>
      <c r="I602" s="69">
        <f t="shared" si="147"/>
        <v>66200</v>
      </c>
      <c r="J602" s="38"/>
      <c r="K602" s="33"/>
    </row>
    <row r="603" spans="1:11" ht="12.75">
      <c r="A603" s="5"/>
      <c r="B603" s="23"/>
      <c r="C603" s="16" t="s">
        <v>844</v>
      </c>
      <c r="D603" s="17">
        <f aca="true" t="shared" si="148" ref="D603:I603">SUM(D594:D601)</f>
        <v>74388.9</v>
      </c>
      <c r="E603" s="17">
        <f t="shared" si="148"/>
        <v>78300</v>
      </c>
      <c r="F603" s="17">
        <f t="shared" si="148"/>
        <v>50547.51</v>
      </c>
      <c r="G603" s="17">
        <f t="shared" si="148"/>
        <v>0</v>
      </c>
      <c r="H603" s="17">
        <f t="shared" si="148"/>
        <v>78300</v>
      </c>
      <c r="I603" s="69">
        <f t="shared" si="148"/>
        <v>78300</v>
      </c>
      <c r="J603" s="38"/>
      <c r="K603" s="33"/>
    </row>
    <row r="604" spans="1:11" ht="12.75">
      <c r="A604" s="5"/>
      <c r="B604" s="23"/>
      <c r="C604" s="16" t="s">
        <v>845</v>
      </c>
      <c r="D604" s="17">
        <f aca="true" t="shared" si="149" ref="D604:I604">D602-D603</f>
        <v>-8767.779999999999</v>
      </c>
      <c r="E604" s="17">
        <f t="shared" si="149"/>
        <v>-12100</v>
      </c>
      <c r="F604" s="17">
        <f t="shared" si="149"/>
        <v>11976.059999999998</v>
      </c>
      <c r="G604" s="17">
        <f t="shared" si="149"/>
        <v>0</v>
      </c>
      <c r="H604" s="17">
        <f t="shared" si="149"/>
        <v>-12100</v>
      </c>
      <c r="I604" s="69">
        <f t="shared" si="149"/>
        <v>-12100</v>
      </c>
      <c r="J604" s="38"/>
      <c r="K604" s="33"/>
    </row>
    <row r="605" spans="1:11" ht="12.75">
      <c r="A605" s="5" t="s">
        <v>511</v>
      </c>
      <c r="B605" s="23" t="s">
        <v>33</v>
      </c>
      <c r="C605" s="14" t="s">
        <v>307</v>
      </c>
      <c r="D605" s="15">
        <v>4800</v>
      </c>
      <c r="E605" s="15">
        <v>4800</v>
      </c>
      <c r="F605" s="34">
        <v>4800</v>
      </c>
      <c r="G605" s="15"/>
      <c r="H605" s="15">
        <f>SUM(E605+G605)</f>
        <v>4800</v>
      </c>
      <c r="I605" s="64">
        <f>H605</f>
        <v>4800</v>
      </c>
      <c r="J605" s="31"/>
      <c r="K605" s="33" t="s">
        <v>1</v>
      </c>
    </row>
    <row r="606" spans="1:11" ht="12.75">
      <c r="A606" s="5"/>
      <c r="B606" s="23"/>
      <c r="C606" s="16" t="s">
        <v>843</v>
      </c>
      <c r="D606" s="17">
        <f aca="true" t="shared" si="150" ref="D606:I606">SUM(D605)</f>
        <v>4800</v>
      </c>
      <c r="E606" s="17">
        <f t="shared" si="150"/>
        <v>4800</v>
      </c>
      <c r="F606" s="17">
        <f t="shared" si="150"/>
        <v>4800</v>
      </c>
      <c r="G606" s="17">
        <f t="shared" si="150"/>
        <v>0</v>
      </c>
      <c r="H606" s="17">
        <f t="shared" si="150"/>
        <v>4800</v>
      </c>
      <c r="I606" s="69">
        <f t="shared" si="150"/>
        <v>4800</v>
      </c>
      <c r="J606" s="38"/>
      <c r="K606" s="33"/>
    </row>
    <row r="607" spans="1:11" ht="12.75">
      <c r="A607" s="5"/>
      <c r="B607" s="23"/>
      <c r="C607" s="16" t="s">
        <v>844</v>
      </c>
      <c r="D607" s="17">
        <f aca="true" t="shared" si="151" ref="D607:I607">SUM(0)</f>
        <v>0</v>
      </c>
      <c r="E607" s="17">
        <f t="shared" si="151"/>
        <v>0</v>
      </c>
      <c r="F607" s="17">
        <f t="shared" si="151"/>
        <v>0</v>
      </c>
      <c r="G607" s="17">
        <f t="shared" si="151"/>
        <v>0</v>
      </c>
      <c r="H607" s="17">
        <f t="shared" si="151"/>
        <v>0</v>
      </c>
      <c r="I607" s="69">
        <f t="shared" si="151"/>
        <v>0</v>
      </c>
      <c r="J607" s="38"/>
      <c r="K607" s="33"/>
    </row>
    <row r="608" spans="1:11" ht="12.75">
      <c r="A608" s="5"/>
      <c r="B608" s="23"/>
      <c r="C608" s="16" t="s">
        <v>845</v>
      </c>
      <c r="D608" s="17">
        <f aca="true" t="shared" si="152" ref="D608:I608">D606-D607</f>
        <v>4800</v>
      </c>
      <c r="E608" s="17">
        <f t="shared" si="152"/>
        <v>4800</v>
      </c>
      <c r="F608" s="17">
        <f t="shared" si="152"/>
        <v>4800</v>
      </c>
      <c r="G608" s="17">
        <f t="shared" si="152"/>
        <v>0</v>
      </c>
      <c r="H608" s="17">
        <f t="shared" si="152"/>
        <v>4800</v>
      </c>
      <c r="I608" s="69">
        <f t="shared" si="152"/>
        <v>4800</v>
      </c>
      <c r="J608" s="38"/>
      <c r="K608" s="33"/>
    </row>
    <row r="609" spans="1:11" ht="12.75">
      <c r="A609" s="5" t="s">
        <v>512</v>
      </c>
      <c r="B609" s="23" t="s">
        <v>506</v>
      </c>
      <c r="C609" s="14" t="s">
        <v>471</v>
      </c>
      <c r="D609" s="15">
        <v>136729.6</v>
      </c>
      <c r="E609" s="15">
        <v>140200</v>
      </c>
      <c r="F609" s="34">
        <v>119661.01</v>
      </c>
      <c r="G609" s="15"/>
      <c r="H609" s="15">
        <f aca="true" t="shared" si="153" ref="H609:H644">SUM(E609+G609)</f>
        <v>140200</v>
      </c>
      <c r="I609" s="64">
        <v>136300</v>
      </c>
      <c r="J609" s="31"/>
      <c r="K609" s="33" t="s">
        <v>513</v>
      </c>
    </row>
    <row r="610" spans="1:11" ht="12.75">
      <c r="A610" s="5" t="s">
        <v>512</v>
      </c>
      <c r="B610" s="23" t="s">
        <v>514</v>
      </c>
      <c r="C610" s="14" t="s">
        <v>515</v>
      </c>
      <c r="D610" s="15">
        <v>47651.67</v>
      </c>
      <c r="E610" s="15">
        <v>37300</v>
      </c>
      <c r="F610" s="34">
        <v>21796.29</v>
      </c>
      <c r="G610" s="15"/>
      <c r="H610" s="15">
        <f t="shared" si="153"/>
        <v>37300</v>
      </c>
      <c r="I610" s="64">
        <f>H610</f>
        <v>37300</v>
      </c>
      <c r="J610" s="31"/>
      <c r="K610" s="33" t="s">
        <v>513</v>
      </c>
    </row>
    <row r="611" spans="1:11" ht="12.75">
      <c r="A611" s="5" t="s">
        <v>512</v>
      </c>
      <c r="B611" s="23" t="s">
        <v>40</v>
      </c>
      <c r="C611" s="14" t="s">
        <v>41</v>
      </c>
      <c r="D611" s="15">
        <v>0</v>
      </c>
      <c r="E611" s="15">
        <v>0</v>
      </c>
      <c r="F611" s="34">
        <v>0</v>
      </c>
      <c r="G611" s="15"/>
      <c r="H611" s="15">
        <f t="shared" si="153"/>
        <v>0</v>
      </c>
      <c r="I611" s="64">
        <f>H611</f>
        <v>0</v>
      </c>
      <c r="J611" s="31"/>
      <c r="K611" s="33" t="s">
        <v>1</v>
      </c>
    </row>
    <row r="612" spans="1:11" ht="12.75">
      <c r="A612" s="5" t="s">
        <v>512</v>
      </c>
      <c r="B612" s="23" t="s">
        <v>516</v>
      </c>
      <c r="C612" s="14" t="s">
        <v>449</v>
      </c>
      <c r="D612" s="15">
        <v>100</v>
      </c>
      <c r="E612" s="15">
        <v>0</v>
      </c>
      <c r="F612" s="34">
        <v>0</v>
      </c>
      <c r="G612" s="15">
        <v>100</v>
      </c>
      <c r="H612" s="15">
        <f t="shared" si="153"/>
        <v>100</v>
      </c>
      <c r="I612" s="64">
        <f>H612</f>
        <v>100</v>
      </c>
      <c r="J612" s="31"/>
      <c r="K612" s="33" t="s">
        <v>1</v>
      </c>
    </row>
    <row r="613" spans="1:11" ht="12.75">
      <c r="A613" s="5" t="s">
        <v>512</v>
      </c>
      <c r="B613" s="23" t="s">
        <v>394</v>
      </c>
      <c r="C613" s="42" t="s">
        <v>892</v>
      </c>
      <c r="D613" s="15">
        <v>141793</v>
      </c>
      <c r="E613" s="15">
        <v>127400</v>
      </c>
      <c r="F613" s="34">
        <v>81171.7</v>
      </c>
      <c r="G613" s="15">
        <v>11600</v>
      </c>
      <c r="H613" s="15">
        <f t="shared" si="153"/>
        <v>139000</v>
      </c>
      <c r="I613" s="64">
        <v>62400</v>
      </c>
      <c r="J613" s="31"/>
      <c r="K613" s="33" t="s">
        <v>1</v>
      </c>
    </row>
    <row r="614" spans="1:11" ht="12.75">
      <c r="A614" s="5" t="s">
        <v>512</v>
      </c>
      <c r="B614" s="23" t="s">
        <v>517</v>
      </c>
      <c r="C614" s="14" t="s">
        <v>518</v>
      </c>
      <c r="D614" s="15">
        <v>4800</v>
      </c>
      <c r="E614" s="15">
        <v>0</v>
      </c>
      <c r="F614" s="34">
        <v>2800</v>
      </c>
      <c r="G614" s="15">
        <v>4800</v>
      </c>
      <c r="H614" s="15">
        <f t="shared" si="153"/>
        <v>4800</v>
      </c>
      <c r="I614" s="64">
        <v>0</v>
      </c>
      <c r="J614" s="31"/>
      <c r="K614" s="33" t="s">
        <v>513</v>
      </c>
    </row>
    <row r="615" spans="1:11" ht="12.75">
      <c r="A615" s="5" t="s">
        <v>512</v>
      </c>
      <c r="B615" s="23" t="s">
        <v>317</v>
      </c>
      <c r="C615" s="42" t="s">
        <v>891</v>
      </c>
      <c r="D615" s="15">
        <v>80720.53</v>
      </c>
      <c r="E615" s="15">
        <v>73400</v>
      </c>
      <c r="F615" s="34">
        <v>44226</v>
      </c>
      <c r="G615" s="15"/>
      <c r="H615" s="15">
        <f t="shared" si="153"/>
        <v>73400</v>
      </c>
      <c r="I615" s="64">
        <v>141800</v>
      </c>
      <c r="J615" s="31"/>
      <c r="K615" s="33" t="s">
        <v>1</v>
      </c>
    </row>
    <row r="616" spans="1:11" ht="12.75">
      <c r="A616" s="5" t="s">
        <v>512</v>
      </c>
      <c r="B616" s="23" t="s">
        <v>319</v>
      </c>
      <c r="C616" s="14" t="s">
        <v>519</v>
      </c>
      <c r="D616" s="15">
        <v>31551.5</v>
      </c>
      <c r="E616" s="15">
        <v>42000</v>
      </c>
      <c r="F616" s="34">
        <v>20489.9</v>
      </c>
      <c r="G616" s="15"/>
      <c r="H616" s="15">
        <f t="shared" si="153"/>
        <v>42000</v>
      </c>
      <c r="I616" s="64">
        <v>41700</v>
      </c>
      <c r="J616" s="31"/>
      <c r="K616" s="33" t="s">
        <v>513</v>
      </c>
    </row>
    <row r="617" spans="1:11" ht="12.75">
      <c r="A617" s="5" t="s">
        <v>512</v>
      </c>
      <c r="B617" s="23" t="s">
        <v>520</v>
      </c>
      <c r="C617" s="14" t="s">
        <v>521</v>
      </c>
      <c r="D617" s="15">
        <v>7695.35</v>
      </c>
      <c r="E617" s="15">
        <v>3200</v>
      </c>
      <c r="F617" s="34">
        <v>12686.7</v>
      </c>
      <c r="G617" s="15">
        <v>9400</v>
      </c>
      <c r="H617" s="15">
        <f t="shared" si="153"/>
        <v>12600</v>
      </c>
      <c r="I617" s="64">
        <v>15000</v>
      </c>
      <c r="J617" s="31"/>
      <c r="K617" s="33" t="s">
        <v>513</v>
      </c>
    </row>
    <row r="618" spans="1:11" ht="12.75">
      <c r="A618" s="5" t="s">
        <v>512</v>
      </c>
      <c r="B618" s="23" t="s">
        <v>522</v>
      </c>
      <c r="C618" s="14" t="s">
        <v>523</v>
      </c>
      <c r="D618" s="15">
        <v>0</v>
      </c>
      <c r="E618" s="15">
        <v>0</v>
      </c>
      <c r="F618" s="34">
        <v>0</v>
      </c>
      <c r="G618" s="15"/>
      <c r="H618" s="15">
        <f t="shared" si="153"/>
        <v>0</v>
      </c>
      <c r="I618" s="64">
        <f>H618</f>
        <v>0</v>
      </c>
      <c r="J618" s="31"/>
      <c r="K618" s="33" t="s">
        <v>513</v>
      </c>
    </row>
    <row r="619" spans="1:11" ht="12.75">
      <c r="A619" s="5" t="s">
        <v>512</v>
      </c>
      <c r="B619" s="23" t="s">
        <v>59</v>
      </c>
      <c r="C619" s="14" t="s">
        <v>60</v>
      </c>
      <c r="D619" s="15">
        <v>78.06</v>
      </c>
      <c r="E619" s="15">
        <v>0</v>
      </c>
      <c r="F619" s="34">
        <v>1475.34</v>
      </c>
      <c r="G619" s="15"/>
      <c r="H619" s="15">
        <f t="shared" si="153"/>
        <v>0</v>
      </c>
      <c r="I619" s="64">
        <f aca="true" t="shared" si="154" ref="I619:I635">H619</f>
        <v>0</v>
      </c>
      <c r="J619" s="31"/>
      <c r="K619" s="33" t="s">
        <v>513</v>
      </c>
    </row>
    <row r="620" spans="1:11" ht="12.75">
      <c r="A620" s="5" t="s">
        <v>512</v>
      </c>
      <c r="B620" s="23" t="s">
        <v>5</v>
      </c>
      <c r="C620" s="14" t="s">
        <v>6</v>
      </c>
      <c r="D620" s="15">
        <v>12175.42</v>
      </c>
      <c r="E620" s="15">
        <v>22400</v>
      </c>
      <c r="F620" s="34">
        <v>9933.96</v>
      </c>
      <c r="G620" s="15">
        <v>-900</v>
      </c>
      <c r="H620" s="15">
        <f t="shared" si="153"/>
        <v>21500</v>
      </c>
      <c r="I620" s="64">
        <v>19600</v>
      </c>
      <c r="J620" s="31"/>
      <c r="K620" s="33" t="s">
        <v>868</v>
      </c>
    </row>
    <row r="621" spans="1:11" ht="12.75">
      <c r="A621" s="5" t="s">
        <v>512</v>
      </c>
      <c r="B621" s="23" t="s">
        <v>7</v>
      </c>
      <c r="C621" s="14" t="s">
        <v>8</v>
      </c>
      <c r="D621" s="15">
        <v>387923.53</v>
      </c>
      <c r="E621" s="15">
        <v>401900</v>
      </c>
      <c r="F621" s="34">
        <v>184769.19</v>
      </c>
      <c r="G621" s="15"/>
      <c r="H621" s="15">
        <f t="shared" si="153"/>
        <v>401900</v>
      </c>
      <c r="I621" s="64">
        <v>435900</v>
      </c>
      <c r="J621" s="31"/>
      <c r="K621" s="33" t="s">
        <v>868</v>
      </c>
    </row>
    <row r="622" spans="1:11" ht="12.75">
      <c r="A622" s="5" t="s">
        <v>512</v>
      </c>
      <c r="B622" s="23" t="s">
        <v>9</v>
      </c>
      <c r="C622" s="14" t="s">
        <v>10</v>
      </c>
      <c r="D622" s="15">
        <v>7845.39</v>
      </c>
      <c r="E622" s="15">
        <v>16200</v>
      </c>
      <c r="F622" s="34">
        <v>0</v>
      </c>
      <c r="G622" s="15">
        <v>-1000</v>
      </c>
      <c r="H622" s="15">
        <f t="shared" si="153"/>
        <v>15200</v>
      </c>
      <c r="I622" s="64">
        <v>5800</v>
      </c>
      <c r="J622" s="31"/>
      <c r="K622" s="33" t="s">
        <v>868</v>
      </c>
    </row>
    <row r="623" spans="1:11" ht="12.75">
      <c r="A623" s="5" t="s">
        <v>512</v>
      </c>
      <c r="B623" s="23" t="s">
        <v>11</v>
      </c>
      <c r="C623" s="14" t="s">
        <v>12</v>
      </c>
      <c r="D623" s="15">
        <v>34264.2</v>
      </c>
      <c r="E623" s="15">
        <v>34100</v>
      </c>
      <c r="F623" s="34">
        <v>16311.6</v>
      </c>
      <c r="G623" s="15"/>
      <c r="H623" s="15">
        <f t="shared" si="153"/>
        <v>34100</v>
      </c>
      <c r="I623" s="64">
        <v>36900</v>
      </c>
      <c r="J623" s="31"/>
      <c r="K623" s="33" t="s">
        <v>868</v>
      </c>
    </row>
    <row r="624" spans="1:11" ht="12.75">
      <c r="A624" s="5" t="s">
        <v>512</v>
      </c>
      <c r="B624" s="23" t="s">
        <v>13</v>
      </c>
      <c r="C624" s="14" t="s">
        <v>14</v>
      </c>
      <c r="D624" s="15">
        <v>80644.82</v>
      </c>
      <c r="E624" s="15">
        <v>80600</v>
      </c>
      <c r="F624" s="34">
        <v>38436.5</v>
      </c>
      <c r="G624" s="15"/>
      <c r="H624" s="15">
        <f t="shared" si="153"/>
        <v>80600</v>
      </c>
      <c r="I624" s="64">
        <v>86700</v>
      </c>
      <c r="J624" s="31"/>
      <c r="K624" s="33" t="s">
        <v>868</v>
      </c>
    </row>
    <row r="625" spans="1:11" ht="12.75">
      <c r="A625" s="5" t="s">
        <v>512</v>
      </c>
      <c r="B625" s="23" t="s">
        <v>181</v>
      </c>
      <c r="C625" s="14" t="s">
        <v>182</v>
      </c>
      <c r="D625" s="15">
        <v>6466.65</v>
      </c>
      <c r="E625" s="15">
        <v>5000</v>
      </c>
      <c r="F625" s="34">
        <v>1174.13</v>
      </c>
      <c r="G625" s="15"/>
      <c r="H625" s="15">
        <f t="shared" si="153"/>
        <v>5000</v>
      </c>
      <c r="I625" s="64">
        <f t="shared" si="154"/>
        <v>5000</v>
      </c>
      <c r="J625" s="31"/>
      <c r="K625" s="33" t="s">
        <v>870</v>
      </c>
    </row>
    <row r="626" spans="1:11" ht="12.75">
      <c r="A626" s="5" t="s">
        <v>512</v>
      </c>
      <c r="B626" s="23" t="s">
        <v>71</v>
      </c>
      <c r="C626" s="14" t="s">
        <v>72</v>
      </c>
      <c r="D626" s="15">
        <v>4000</v>
      </c>
      <c r="E626" s="15">
        <v>4000</v>
      </c>
      <c r="F626" s="34">
        <v>0</v>
      </c>
      <c r="G626" s="15"/>
      <c r="H626" s="15">
        <f t="shared" si="153"/>
        <v>4000</v>
      </c>
      <c r="I626" s="64">
        <f t="shared" si="154"/>
        <v>4000</v>
      </c>
      <c r="J626" s="31"/>
      <c r="K626" s="33" t="s">
        <v>870</v>
      </c>
    </row>
    <row r="627" spans="1:11" ht="12.75">
      <c r="A627" s="5" t="s">
        <v>512</v>
      </c>
      <c r="B627" s="23" t="s">
        <v>524</v>
      </c>
      <c r="C627" s="14" t="s">
        <v>525</v>
      </c>
      <c r="D627" s="15">
        <v>973.2</v>
      </c>
      <c r="E627" s="15">
        <v>1500</v>
      </c>
      <c r="F627" s="34">
        <v>96.39</v>
      </c>
      <c r="G627" s="15"/>
      <c r="H627" s="15">
        <f t="shared" si="153"/>
        <v>1500</v>
      </c>
      <c r="I627" s="64">
        <f t="shared" si="154"/>
        <v>1500</v>
      </c>
      <c r="J627" s="31"/>
      <c r="K627" s="33" t="s">
        <v>287</v>
      </c>
    </row>
    <row r="628" spans="1:11" ht="12.75">
      <c r="A628" s="5" t="s">
        <v>512</v>
      </c>
      <c r="B628" s="23" t="s">
        <v>73</v>
      </c>
      <c r="C628" s="14" t="s">
        <v>74</v>
      </c>
      <c r="D628" s="15">
        <v>2164.27</v>
      </c>
      <c r="E628" s="15">
        <v>2000</v>
      </c>
      <c r="F628" s="34">
        <v>841.34</v>
      </c>
      <c r="G628" s="15">
        <v>-500</v>
      </c>
      <c r="H628" s="15">
        <f t="shared" si="153"/>
        <v>1500</v>
      </c>
      <c r="I628" s="64">
        <f t="shared" si="154"/>
        <v>1500</v>
      </c>
      <c r="J628" s="31"/>
      <c r="K628" s="33" t="s">
        <v>513</v>
      </c>
    </row>
    <row r="629" spans="1:11" ht="12.75">
      <c r="A629" s="5" t="s">
        <v>512</v>
      </c>
      <c r="B629" s="23" t="s">
        <v>78</v>
      </c>
      <c r="C629" s="14" t="s">
        <v>79</v>
      </c>
      <c r="D629" s="15">
        <v>0</v>
      </c>
      <c r="E629" s="15">
        <v>0</v>
      </c>
      <c r="F629" s="34">
        <v>0</v>
      </c>
      <c r="G629" s="15"/>
      <c r="H629" s="15">
        <f t="shared" si="153"/>
        <v>0</v>
      </c>
      <c r="I629" s="64">
        <f t="shared" si="154"/>
        <v>0</v>
      </c>
      <c r="J629" s="31"/>
      <c r="K629" s="33" t="s">
        <v>1</v>
      </c>
    </row>
    <row r="630" spans="1:11" ht="12.75">
      <c r="A630" s="5" t="s">
        <v>512</v>
      </c>
      <c r="B630" s="23" t="s">
        <v>88</v>
      </c>
      <c r="C630" s="14" t="s">
        <v>89</v>
      </c>
      <c r="D630" s="15">
        <v>14509.59</v>
      </c>
      <c r="E630" s="15">
        <v>20000</v>
      </c>
      <c r="F630" s="34">
        <v>13667.66</v>
      </c>
      <c r="G630" s="15">
        <v>-1200</v>
      </c>
      <c r="H630" s="15">
        <f t="shared" si="153"/>
        <v>18800</v>
      </c>
      <c r="I630" s="64">
        <f t="shared" si="154"/>
        <v>18800</v>
      </c>
      <c r="J630" s="31"/>
      <c r="K630" s="33" t="s">
        <v>869</v>
      </c>
    </row>
    <row r="631" spans="1:11" ht="12.75">
      <c r="A631" s="5" t="s">
        <v>512</v>
      </c>
      <c r="B631" s="23" t="s">
        <v>90</v>
      </c>
      <c r="C631" s="14" t="s">
        <v>91</v>
      </c>
      <c r="D631" s="15">
        <v>22730.49</v>
      </c>
      <c r="E631" s="15">
        <v>25000</v>
      </c>
      <c r="F631" s="34">
        <v>16478.09</v>
      </c>
      <c r="G631" s="15"/>
      <c r="H631" s="15">
        <f t="shared" si="153"/>
        <v>25000</v>
      </c>
      <c r="I631" s="64">
        <f t="shared" si="154"/>
        <v>25000</v>
      </c>
      <c r="J631" s="31"/>
      <c r="K631" s="33" t="s">
        <v>869</v>
      </c>
    </row>
    <row r="632" spans="1:11" ht="12.75">
      <c r="A632" s="5" t="s">
        <v>512</v>
      </c>
      <c r="B632" s="23" t="s">
        <v>92</v>
      </c>
      <c r="C632" s="14" t="s">
        <v>93</v>
      </c>
      <c r="D632" s="15">
        <v>1937.86</v>
      </c>
      <c r="E632" s="15">
        <v>5000</v>
      </c>
      <c r="F632" s="34">
        <v>1846.46</v>
      </c>
      <c r="G632" s="15"/>
      <c r="H632" s="15">
        <f t="shared" si="153"/>
        <v>5000</v>
      </c>
      <c r="I632" s="64">
        <f t="shared" si="154"/>
        <v>5000</v>
      </c>
      <c r="J632" s="31"/>
      <c r="K632" s="33" t="s">
        <v>869</v>
      </c>
    </row>
    <row r="633" spans="1:11" ht="12.75">
      <c r="A633" s="5" t="s">
        <v>512</v>
      </c>
      <c r="B633" s="23" t="s">
        <v>526</v>
      </c>
      <c r="C633" s="14" t="s">
        <v>527</v>
      </c>
      <c r="D633" s="15">
        <v>2194.37</v>
      </c>
      <c r="E633" s="15">
        <v>2200</v>
      </c>
      <c r="F633" s="34">
        <v>596.52</v>
      </c>
      <c r="G633" s="15"/>
      <c r="H633" s="15">
        <f t="shared" si="153"/>
        <v>2200</v>
      </c>
      <c r="I633" s="64">
        <f t="shared" si="154"/>
        <v>2200</v>
      </c>
      <c r="J633" s="31"/>
      <c r="K633" s="33"/>
    </row>
    <row r="634" spans="1:11" ht="12.75">
      <c r="A634" s="5" t="s">
        <v>512</v>
      </c>
      <c r="B634" s="23" t="s">
        <v>103</v>
      </c>
      <c r="C634" s="14" t="s">
        <v>104</v>
      </c>
      <c r="D634" s="15">
        <v>0</v>
      </c>
      <c r="E634" s="15">
        <v>500</v>
      </c>
      <c r="F634" s="34">
        <v>0</v>
      </c>
      <c r="G634" s="15">
        <v>-500</v>
      </c>
      <c r="H634" s="15">
        <f t="shared" si="153"/>
        <v>0</v>
      </c>
      <c r="I634" s="64">
        <f t="shared" si="154"/>
        <v>0</v>
      </c>
      <c r="J634" s="31"/>
      <c r="K634" s="33" t="s">
        <v>513</v>
      </c>
    </row>
    <row r="635" spans="1:11" ht="12.75">
      <c r="A635" s="5" t="s">
        <v>512</v>
      </c>
      <c r="B635" s="23" t="s">
        <v>528</v>
      </c>
      <c r="C635" s="14" t="s">
        <v>529</v>
      </c>
      <c r="D635" s="15">
        <v>526.96</v>
      </c>
      <c r="E635" s="15">
        <v>700</v>
      </c>
      <c r="F635" s="34">
        <v>174.75</v>
      </c>
      <c r="G635" s="15"/>
      <c r="H635" s="15">
        <f t="shared" si="153"/>
        <v>700</v>
      </c>
      <c r="I635" s="64">
        <f t="shared" si="154"/>
        <v>700</v>
      </c>
      <c r="J635" s="31"/>
      <c r="K635" s="33" t="s">
        <v>513</v>
      </c>
    </row>
    <row r="636" spans="1:11" ht="12.75">
      <c r="A636" s="5" t="s">
        <v>512</v>
      </c>
      <c r="B636" s="23" t="s">
        <v>530</v>
      </c>
      <c r="C636" s="14" t="s">
        <v>531</v>
      </c>
      <c r="D636" s="15">
        <v>5299.91</v>
      </c>
      <c r="E636" s="15">
        <v>0</v>
      </c>
      <c r="F636" s="34">
        <v>1329.17</v>
      </c>
      <c r="G636" s="15">
        <v>4900</v>
      </c>
      <c r="H636" s="15">
        <f t="shared" si="153"/>
        <v>4900</v>
      </c>
      <c r="I636" s="64">
        <v>0</v>
      </c>
      <c r="J636" s="31"/>
      <c r="K636" s="33" t="s">
        <v>513</v>
      </c>
    </row>
    <row r="637" spans="1:11" ht="12.75">
      <c r="A637" s="5" t="s">
        <v>512</v>
      </c>
      <c r="B637" s="23" t="s">
        <v>349</v>
      </c>
      <c r="C637" s="14" t="s">
        <v>350</v>
      </c>
      <c r="D637" s="15">
        <v>84.5</v>
      </c>
      <c r="E637" s="15">
        <v>0</v>
      </c>
      <c r="F637" s="34">
        <v>140.4</v>
      </c>
      <c r="G637" s="15">
        <v>200</v>
      </c>
      <c r="H637" s="15">
        <f t="shared" si="153"/>
        <v>200</v>
      </c>
      <c r="I637" s="64">
        <f>H637</f>
        <v>200</v>
      </c>
      <c r="J637" s="31"/>
      <c r="K637" s="33" t="s">
        <v>513</v>
      </c>
    </row>
    <row r="638" spans="1:11" ht="12.75">
      <c r="A638" s="5" t="s">
        <v>512</v>
      </c>
      <c r="B638" s="23" t="s">
        <v>28</v>
      </c>
      <c r="C638" s="14" t="s">
        <v>29</v>
      </c>
      <c r="D638" s="15">
        <v>6570.64</v>
      </c>
      <c r="E638" s="15">
        <v>6600</v>
      </c>
      <c r="F638" s="34">
        <v>7723.48</v>
      </c>
      <c r="G638" s="15">
        <v>1200</v>
      </c>
      <c r="H638" s="15">
        <f t="shared" si="153"/>
        <v>7800</v>
      </c>
      <c r="I638" s="64">
        <v>8000</v>
      </c>
      <c r="J638" s="31"/>
      <c r="K638" s="33" t="s">
        <v>1</v>
      </c>
    </row>
    <row r="639" spans="1:11" ht="12.75">
      <c r="A639" s="5" t="s">
        <v>512</v>
      </c>
      <c r="B639" s="23" t="s">
        <v>117</v>
      </c>
      <c r="C639" s="14" t="s">
        <v>118</v>
      </c>
      <c r="D639" s="15">
        <v>469.89</v>
      </c>
      <c r="E639" s="15">
        <v>500</v>
      </c>
      <c r="F639" s="34">
        <v>287.38</v>
      </c>
      <c r="G639" s="15"/>
      <c r="H639" s="15">
        <f t="shared" si="153"/>
        <v>500</v>
      </c>
      <c r="I639" s="64">
        <f aca="true" t="shared" si="155" ref="I639:I644">H639</f>
        <v>500</v>
      </c>
      <c r="J639" s="31"/>
      <c r="K639" s="33" t="s">
        <v>513</v>
      </c>
    </row>
    <row r="640" spans="1:11" ht="12.75">
      <c r="A640" s="5" t="s">
        <v>512</v>
      </c>
      <c r="B640" s="23" t="s">
        <v>206</v>
      </c>
      <c r="C640" s="14" t="s">
        <v>207</v>
      </c>
      <c r="D640" s="15">
        <v>78.06</v>
      </c>
      <c r="E640" s="15">
        <v>0</v>
      </c>
      <c r="F640" s="34">
        <v>0</v>
      </c>
      <c r="G640" s="15"/>
      <c r="H640" s="15">
        <f t="shared" si="153"/>
        <v>0</v>
      </c>
      <c r="I640" s="64">
        <f t="shared" si="155"/>
        <v>0</v>
      </c>
      <c r="J640" s="31"/>
      <c r="K640" s="33" t="s">
        <v>1</v>
      </c>
    </row>
    <row r="641" spans="1:11" ht="12.75">
      <c r="A641" s="5" t="s">
        <v>512</v>
      </c>
      <c r="B641" s="23" t="s">
        <v>133</v>
      </c>
      <c r="C641" s="14" t="s">
        <v>134</v>
      </c>
      <c r="D641" s="15">
        <v>47.94</v>
      </c>
      <c r="E641" s="15">
        <v>100</v>
      </c>
      <c r="F641" s="34">
        <v>47.94</v>
      </c>
      <c r="G641" s="15"/>
      <c r="H641" s="15">
        <f t="shared" si="153"/>
        <v>100</v>
      </c>
      <c r="I641" s="64">
        <f t="shared" si="155"/>
        <v>100</v>
      </c>
      <c r="J641" s="31"/>
      <c r="K641" s="33" t="s">
        <v>513</v>
      </c>
    </row>
    <row r="642" spans="1:11" ht="12.75">
      <c r="A642" s="5" t="s">
        <v>512</v>
      </c>
      <c r="B642" s="23" t="s">
        <v>532</v>
      </c>
      <c r="C642" s="14" t="s">
        <v>533</v>
      </c>
      <c r="D642" s="15">
        <v>5462.01</v>
      </c>
      <c r="E642" s="15">
        <v>0</v>
      </c>
      <c r="F642" s="34">
        <v>0</v>
      </c>
      <c r="G642" s="15"/>
      <c r="H642" s="15">
        <f t="shared" si="153"/>
        <v>0</v>
      </c>
      <c r="I642" s="64">
        <f t="shared" si="155"/>
        <v>0</v>
      </c>
      <c r="J642" s="31"/>
      <c r="K642" s="33" t="s">
        <v>513</v>
      </c>
    </row>
    <row r="643" spans="1:11" ht="12.75">
      <c r="A643" s="5" t="s">
        <v>512</v>
      </c>
      <c r="B643" s="23" t="s">
        <v>436</v>
      </c>
      <c r="C643" s="14" t="s">
        <v>437</v>
      </c>
      <c r="D643" s="15">
        <v>15300</v>
      </c>
      <c r="E643" s="15">
        <v>15300</v>
      </c>
      <c r="F643" s="34">
        <v>0</v>
      </c>
      <c r="G643" s="15"/>
      <c r="H643" s="15">
        <f t="shared" si="153"/>
        <v>15300</v>
      </c>
      <c r="I643" s="64">
        <f t="shared" si="155"/>
        <v>15300</v>
      </c>
      <c r="J643" s="31"/>
      <c r="K643" s="33" t="s">
        <v>1</v>
      </c>
    </row>
    <row r="644" spans="1:11" ht="12.75">
      <c r="A644" s="5" t="s">
        <v>512</v>
      </c>
      <c r="B644" s="23" t="s">
        <v>438</v>
      </c>
      <c r="C644" s="14" t="s">
        <v>439</v>
      </c>
      <c r="D644" s="15">
        <v>24700</v>
      </c>
      <c r="E644" s="15">
        <v>24700</v>
      </c>
      <c r="F644" s="34">
        <v>0</v>
      </c>
      <c r="G644" s="15"/>
      <c r="H644" s="15">
        <f t="shared" si="153"/>
        <v>24700</v>
      </c>
      <c r="I644" s="64">
        <f t="shared" si="155"/>
        <v>24700</v>
      </c>
      <c r="J644" s="31"/>
      <c r="K644" s="33" t="s">
        <v>1</v>
      </c>
    </row>
    <row r="645" spans="1:11" ht="12.75">
      <c r="A645" s="5"/>
      <c r="B645" s="23"/>
      <c r="C645" s="16" t="s">
        <v>843</v>
      </c>
      <c r="D645" s="17">
        <f aca="true" t="shared" si="156" ref="D645:I645">SUM(D609:D619)</f>
        <v>451119.71</v>
      </c>
      <c r="E645" s="17">
        <f t="shared" si="156"/>
        <v>423500</v>
      </c>
      <c r="F645" s="17">
        <f t="shared" si="156"/>
        <v>304306.94000000006</v>
      </c>
      <c r="G645" s="17">
        <f t="shared" si="156"/>
        <v>25900</v>
      </c>
      <c r="H645" s="17">
        <f t="shared" si="156"/>
        <v>449400</v>
      </c>
      <c r="I645" s="69">
        <f t="shared" si="156"/>
        <v>434600</v>
      </c>
      <c r="J645" s="38"/>
      <c r="K645" s="33"/>
    </row>
    <row r="646" spans="1:11" ht="12.75">
      <c r="A646" s="5"/>
      <c r="B646" s="23"/>
      <c r="C646" s="16" t="s">
        <v>844</v>
      </c>
      <c r="D646" s="17">
        <f aca="true" t="shared" si="157" ref="D646:I646">SUM(D620:D644)</f>
        <v>636369.7</v>
      </c>
      <c r="E646" s="17">
        <f t="shared" si="157"/>
        <v>668300</v>
      </c>
      <c r="F646" s="17">
        <f t="shared" si="157"/>
        <v>293854.9600000001</v>
      </c>
      <c r="G646" s="17">
        <f t="shared" si="157"/>
        <v>2200</v>
      </c>
      <c r="H646" s="17">
        <f t="shared" si="157"/>
        <v>670500</v>
      </c>
      <c r="I646" s="69">
        <f t="shared" si="157"/>
        <v>697400</v>
      </c>
      <c r="J646" s="38"/>
      <c r="K646" s="33"/>
    </row>
    <row r="647" spans="1:11" ht="12.75">
      <c r="A647" s="5"/>
      <c r="B647" s="23"/>
      <c r="C647" s="16" t="s">
        <v>845</v>
      </c>
      <c r="D647" s="17">
        <f aca="true" t="shared" si="158" ref="D647:I647">D645-D646</f>
        <v>-185249.98999999993</v>
      </c>
      <c r="E647" s="17">
        <f t="shared" si="158"/>
        <v>-244800</v>
      </c>
      <c r="F647" s="17">
        <f t="shared" si="158"/>
        <v>10451.979999999981</v>
      </c>
      <c r="G647" s="17">
        <f t="shared" si="158"/>
        <v>23700</v>
      </c>
      <c r="H647" s="17">
        <f t="shared" si="158"/>
        <v>-221100</v>
      </c>
      <c r="I647" s="69">
        <f t="shared" si="158"/>
        <v>-262800</v>
      </c>
      <c r="J647" s="38"/>
      <c r="K647" s="33"/>
    </row>
    <row r="648" spans="1:11" ht="12.75">
      <c r="A648" s="5" t="s">
        <v>534</v>
      </c>
      <c r="B648" s="23" t="s">
        <v>33</v>
      </c>
      <c r="C648" s="14" t="s">
        <v>307</v>
      </c>
      <c r="D648" s="15">
        <v>42400</v>
      </c>
      <c r="E648" s="15">
        <v>42400</v>
      </c>
      <c r="F648" s="34">
        <v>42400</v>
      </c>
      <c r="G648" s="15"/>
      <c r="H648" s="15">
        <f aca="true" t="shared" si="159" ref="H648:H660">SUM(E648+G648)</f>
        <v>42400</v>
      </c>
      <c r="I648" s="64">
        <f>H648</f>
        <v>42400</v>
      </c>
      <c r="J648" s="31"/>
      <c r="K648" s="33" t="s">
        <v>287</v>
      </c>
    </row>
    <row r="649" spans="1:11" ht="12.75">
      <c r="A649" s="5" t="s">
        <v>534</v>
      </c>
      <c r="B649" s="23" t="s">
        <v>40</v>
      </c>
      <c r="C649" s="14" t="s">
        <v>41</v>
      </c>
      <c r="D649" s="15">
        <v>0</v>
      </c>
      <c r="E649" s="15">
        <v>0</v>
      </c>
      <c r="F649" s="34">
        <v>0</v>
      </c>
      <c r="G649" s="15"/>
      <c r="H649" s="15">
        <f t="shared" si="159"/>
        <v>0</v>
      </c>
      <c r="I649" s="64">
        <f>H649</f>
        <v>0</v>
      </c>
      <c r="J649" s="31"/>
      <c r="K649" s="33" t="s">
        <v>1</v>
      </c>
    </row>
    <row r="650" spans="1:11" ht="12.75">
      <c r="A650" s="5" t="s">
        <v>534</v>
      </c>
      <c r="B650" s="23" t="s">
        <v>535</v>
      </c>
      <c r="C650" s="14" t="s">
        <v>536</v>
      </c>
      <c r="D650" s="15">
        <v>0</v>
      </c>
      <c r="E650" s="15">
        <v>0</v>
      </c>
      <c r="F650" s="34">
        <v>0</v>
      </c>
      <c r="G650" s="15"/>
      <c r="H650" s="15">
        <f t="shared" si="159"/>
        <v>0</v>
      </c>
      <c r="I650" s="64">
        <f aca="true" t="shared" si="160" ref="I650:I660">H650</f>
        <v>0</v>
      </c>
      <c r="J650" s="31"/>
      <c r="K650" s="33" t="s">
        <v>513</v>
      </c>
    </row>
    <row r="651" spans="1:11" ht="12.75">
      <c r="A651" s="5" t="s">
        <v>534</v>
      </c>
      <c r="B651" s="23" t="s">
        <v>520</v>
      </c>
      <c r="C651" s="14" t="s">
        <v>521</v>
      </c>
      <c r="D651" s="15">
        <v>0</v>
      </c>
      <c r="E651" s="15">
        <v>0</v>
      </c>
      <c r="F651" s="34">
        <v>0</v>
      </c>
      <c r="G651" s="15"/>
      <c r="H651" s="15">
        <f t="shared" si="159"/>
        <v>0</v>
      </c>
      <c r="I651" s="64">
        <f t="shared" si="160"/>
        <v>0</v>
      </c>
      <c r="J651" s="31"/>
      <c r="K651" s="33" t="s">
        <v>513</v>
      </c>
    </row>
    <row r="652" spans="1:11" ht="12.75">
      <c r="A652" s="5" t="s">
        <v>534</v>
      </c>
      <c r="B652" s="23" t="s">
        <v>5</v>
      </c>
      <c r="C652" s="14" t="s">
        <v>6</v>
      </c>
      <c r="D652" s="15">
        <v>0</v>
      </c>
      <c r="E652" s="15">
        <v>0</v>
      </c>
      <c r="F652" s="34">
        <v>0</v>
      </c>
      <c r="G652" s="15"/>
      <c r="H652" s="15">
        <f t="shared" si="159"/>
        <v>0</v>
      </c>
      <c r="I652" s="64">
        <f t="shared" si="160"/>
        <v>0</v>
      </c>
      <c r="J652" s="31"/>
      <c r="K652" s="33" t="s">
        <v>868</v>
      </c>
    </row>
    <row r="653" spans="1:11" ht="12.75">
      <c r="A653" s="5" t="s">
        <v>534</v>
      </c>
      <c r="B653" s="23" t="s">
        <v>9</v>
      </c>
      <c r="C653" s="14" t="s">
        <v>10</v>
      </c>
      <c r="D653" s="15">
        <v>0</v>
      </c>
      <c r="E653" s="15">
        <v>0</v>
      </c>
      <c r="F653" s="34">
        <v>0</v>
      </c>
      <c r="G653" s="15"/>
      <c r="H653" s="15">
        <f t="shared" si="159"/>
        <v>0</v>
      </c>
      <c r="I653" s="64">
        <f t="shared" si="160"/>
        <v>0</v>
      </c>
      <c r="J653" s="31"/>
      <c r="K653" s="33" t="s">
        <v>868</v>
      </c>
    </row>
    <row r="654" spans="1:11" ht="12.75">
      <c r="A654" s="5" t="s">
        <v>534</v>
      </c>
      <c r="B654" s="23" t="s">
        <v>181</v>
      </c>
      <c r="C654" s="14" t="s">
        <v>182</v>
      </c>
      <c r="D654" s="15">
        <v>2475.67</v>
      </c>
      <c r="E654" s="15">
        <v>3000</v>
      </c>
      <c r="F654" s="34">
        <v>3187.01</v>
      </c>
      <c r="G654" s="15"/>
      <c r="H654" s="15">
        <f t="shared" si="159"/>
        <v>3000</v>
      </c>
      <c r="I654" s="64">
        <f t="shared" si="160"/>
        <v>3000</v>
      </c>
      <c r="J654" s="31"/>
      <c r="K654" s="33" t="s">
        <v>870</v>
      </c>
    </row>
    <row r="655" spans="1:11" ht="12.75">
      <c r="A655" s="5" t="s">
        <v>534</v>
      </c>
      <c r="B655" s="23" t="s">
        <v>78</v>
      </c>
      <c r="C655" s="14" t="s">
        <v>79</v>
      </c>
      <c r="D655" s="15">
        <v>0</v>
      </c>
      <c r="E655" s="15">
        <v>0</v>
      </c>
      <c r="F655" s="34">
        <v>0</v>
      </c>
      <c r="G655" s="15"/>
      <c r="H655" s="15">
        <f t="shared" si="159"/>
        <v>0</v>
      </c>
      <c r="I655" s="64">
        <f t="shared" si="160"/>
        <v>0</v>
      </c>
      <c r="J655" s="31"/>
      <c r="K655" s="33" t="s">
        <v>1</v>
      </c>
    </row>
    <row r="656" spans="1:11" ht="12.75">
      <c r="A656" s="5" t="s">
        <v>534</v>
      </c>
      <c r="B656" s="23" t="s">
        <v>90</v>
      </c>
      <c r="C656" s="14" t="s">
        <v>91</v>
      </c>
      <c r="D656" s="15">
        <v>0</v>
      </c>
      <c r="E656" s="15">
        <v>500</v>
      </c>
      <c r="F656" s="34">
        <v>0</v>
      </c>
      <c r="G656" s="15"/>
      <c r="H656" s="15">
        <f t="shared" si="159"/>
        <v>500</v>
      </c>
      <c r="I656" s="64">
        <f t="shared" si="160"/>
        <v>500</v>
      </c>
      <c r="J656" s="31"/>
      <c r="K656" s="33" t="s">
        <v>869</v>
      </c>
    </row>
    <row r="657" spans="1:11" ht="12.75">
      <c r="A657" s="5" t="s">
        <v>534</v>
      </c>
      <c r="B657" s="23" t="s">
        <v>92</v>
      </c>
      <c r="C657" s="14" t="s">
        <v>93</v>
      </c>
      <c r="D657" s="15">
        <v>0</v>
      </c>
      <c r="E657" s="15">
        <v>100</v>
      </c>
      <c r="F657" s="34">
        <v>0</v>
      </c>
      <c r="G657" s="15"/>
      <c r="H657" s="15">
        <f t="shared" si="159"/>
        <v>100</v>
      </c>
      <c r="I657" s="64">
        <f t="shared" si="160"/>
        <v>100</v>
      </c>
      <c r="J657" s="31"/>
      <c r="K657" s="33" t="s">
        <v>869</v>
      </c>
    </row>
    <row r="658" spans="1:11" ht="12.75">
      <c r="A658" s="5" t="s">
        <v>534</v>
      </c>
      <c r="B658" s="23" t="s">
        <v>436</v>
      </c>
      <c r="C658" s="14" t="s">
        <v>437</v>
      </c>
      <c r="D658" s="15">
        <v>17900</v>
      </c>
      <c r="E658" s="15">
        <v>17900</v>
      </c>
      <c r="F658" s="34">
        <v>0</v>
      </c>
      <c r="G658" s="15"/>
      <c r="H658" s="15">
        <f t="shared" si="159"/>
        <v>17900</v>
      </c>
      <c r="I658" s="64">
        <f t="shared" si="160"/>
        <v>17900</v>
      </c>
      <c r="J658" s="31"/>
      <c r="K658" s="33" t="s">
        <v>1</v>
      </c>
    </row>
    <row r="659" spans="1:11" ht="12.75">
      <c r="A659" s="5" t="s">
        <v>534</v>
      </c>
      <c r="B659" s="23" t="s">
        <v>438</v>
      </c>
      <c r="C659" s="14" t="s">
        <v>439</v>
      </c>
      <c r="D659" s="15">
        <v>57600</v>
      </c>
      <c r="E659" s="15">
        <v>57600</v>
      </c>
      <c r="F659" s="34">
        <v>0</v>
      </c>
      <c r="G659" s="15"/>
      <c r="H659" s="15">
        <f t="shared" si="159"/>
        <v>57600</v>
      </c>
      <c r="I659" s="64">
        <f t="shared" si="160"/>
        <v>57600</v>
      </c>
      <c r="J659" s="31"/>
      <c r="K659" s="33" t="s">
        <v>1</v>
      </c>
    </row>
    <row r="660" spans="1:11" ht="12.75">
      <c r="A660" s="5" t="s">
        <v>534</v>
      </c>
      <c r="B660" s="23" t="s">
        <v>537</v>
      </c>
      <c r="C660" s="14" t="s">
        <v>538</v>
      </c>
      <c r="D660" s="15">
        <v>235466.4</v>
      </c>
      <c r="E660" s="15">
        <v>235600</v>
      </c>
      <c r="F660" s="34">
        <v>235222.22</v>
      </c>
      <c r="G660" s="15"/>
      <c r="H660" s="15">
        <f t="shared" si="159"/>
        <v>235600</v>
      </c>
      <c r="I660" s="64">
        <f t="shared" si="160"/>
        <v>235600</v>
      </c>
      <c r="J660" s="31"/>
      <c r="K660" s="33" t="s">
        <v>513</v>
      </c>
    </row>
    <row r="661" spans="1:11" ht="12.75">
      <c r="A661" s="5"/>
      <c r="B661" s="23"/>
      <c r="C661" s="16" t="s">
        <v>843</v>
      </c>
      <c r="D661" s="17">
        <f aca="true" t="shared" si="161" ref="D661:I661">SUM(D648:D651)</f>
        <v>42400</v>
      </c>
      <c r="E661" s="17">
        <f t="shared" si="161"/>
        <v>42400</v>
      </c>
      <c r="F661" s="17">
        <f t="shared" si="161"/>
        <v>42400</v>
      </c>
      <c r="G661" s="17">
        <f t="shared" si="161"/>
        <v>0</v>
      </c>
      <c r="H661" s="17">
        <f t="shared" si="161"/>
        <v>42400</v>
      </c>
      <c r="I661" s="69">
        <f t="shared" si="161"/>
        <v>42400</v>
      </c>
      <c r="J661" s="38"/>
      <c r="K661" s="33"/>
    </row>
    <row r="662" spans="1:11" ht="12.75">
      <c r="A662" s="5"/>
      <c r="B662" s="23"/>
      <c r="C662" s="16" t="s">
        <v>844</v>
      </c>
      <c r="D662" s="17">
        <f aca="true" t="shared" si="162" ref="D662:I662">SUM(D652:D660)</f>
        <v>313442.07</v>
      </c>
      <c r="E662" s="17">
        <f t="shared" si="162"/>
        <v>314700</v>
      </c>
      <c r="F662" s="17">
        <f t="shared" si="162"/>
        <v>238409.23</v>
      </c>
      <c r="G662" s="17">
        <f t="shared" si="162"/>
        <v>0</v>
      </c>
      <c r="H662" s="17">
        <f t="shared" si="162"/>
        <v>314700</v>
      </c>
      <c r="I662" s="69">
        <f t="shared" si="162"/>
        <v>314700</v>
      </c>
      <c r="J662" s="38"/>
      <c r="K662" s="33"/>
    </row>
    <row r="663" spans="1:11" ht="12.75">
      <c r="A663" s="5"/>
      <c r="B663" s="23"/>
      <c r="C663" s="16" t="s">
        <v>845</v>
      </c>
      <c r="D663" s="17">
        <f aca="true" t="shared" si="163" ref="D663:I663">D661-D662</f>
        <v>-271042.07</v>
      </c>
      <c r="E663" s="17">
        <f t="shared" si="163"/>
        <v>-272300</v>
      </c>
      <c r="F663" s="17">
        <f t="shared" si="163"/>
        <v>-196009.23</v>
      </c>
      <c r="G663" s="17">
        <f t="shared" si="163"/>
        <v>0</v>
      </c>
      <c r="H663" s="17">
        <f t="shared" si="163"/>
        <v>-272300</v>
      </c>
      <c r="I663" s="69">
        <f t="shared" si="163"/>
        <v>-272300</v>
      </c>
      <c r="J663" s="38"/>
      <c r="K663" s="33"/>
    </row>
    <row r="664" spans="1:11" ht="12.75">
      <c r="A664" s="5" t="s">
        <v>539</v>
      </c>
      <c r="B664" s="23" t="s">
        <v>33</v>
      </c>
      <c r="C664" s="14" t="s">
        <v>307</v>
      </c>
      <c r="D664" s="15">
        <v>44368.63</v>
      </c>
      <c r="E664" s="15">
        <v>44300</v>
      </c>
      <c r="F664" s="34">
        <v>44368.63</v>
      </c>
      <c r="G664" s="15"/>
      <c r="H664" s="15">
        <f aca="true" t="shared" si="164" ref="H664:H670">SUM(E664+G664)</f>
        <v>44300</v>
      </c>
      <c r="I664" s="64">
        <f aca="true" t="shared" si="165" ref="I664:I669">H664</f>
        <v>44300</v>
      </c>
      <c r="J664" s="31"/>
      <c r="K664" s="33" t="s">
        <v>513</v>
      </c>
    </row>
    <row r="665" spans="1:11" ht="12.75">
      <c r="A665" s="5" t="s">
        <v>539</v>
      </c>
      <c r="B665" s="23" t="s">
        <v>40</v>
      </c>
      <c r="C665" s="14" t="s">
        <v>41</v>
      </c>
      <c r="D665" s="15">
        <v>10224.87</v>
      </c>
      <c r="E665" s="15">
        <v>0</v>
      </c>
      <c r="F665" s="34">
        <v>771.01</v>
      </c>
      <c r="G665" s="15"/>
      <c r="H665" s="15">
        <f t="shared" si="164"/>
        <v>0</v>
      </c>
      <c r="I665" s="64">
        <f t="shared" si="165"/>
        <v>0</v>
      </c>
      <c r="J665" s="31"/>
      <c r="K665" s="33" t="s">
        <v>287</v>
      </c>
    </row>
    <row r="666" spans="1:11" ht="12.75">
      <c r="A666" s="5" t="s">
        <v>539</v>
      </c>
      <c r="B666" s="23" t="s">
        <v>181</v>
      </c>
      <c r="C666" s="14" t="s">
        <v>182</v>
      </c>
      <c r="D666" s="15">
        <v>7927.46</v>
      </c>
      <c r="E666" s="15">
        <v>3000</v>
      </c>
      <c r="F666" s="34">
        <v>677.79</v>
      </c>
      <c r="G666" s="15"/>
      <c r="H666" s="15">
        <f t="shared" si="164"/>
        <v>3000</v>
      </c>
      <c r="I666" s="64">
        <f t="shared" si="165"/>
        <v>3000</v>
      </c>
      <c r="J666" s="31"/>
      <c r="K666" s="33" t="s">
        <v>870</v>
      </c>
    </row>
    <row r="667" spans="1:11" ht="12.75">
      <c r="A667" s="5" t="s">
        <v>539</v>
      </c>
      <c r="B667" s="23" t="s">
        <v>78</v>
      </c>
      <c r="C667" s="14" t="s">
        <v>79</v>
      </c>
      <c r="D667" s="15">
        <v>7634.76</v>
      </c>
      <c r="E667" s="15">
        <v>0</v>
      </c>
      <c r="F667" s="34">
        <v>771.01</v>
      </c>
      <c r="G667" s="15"/>
      <c r="H667" s="15">
        <f t="shared" si="164"/>
        <v>0</v>
      </c>
      <c r="I667" s="64">
        <f t="shared" si="165"/>
        <v>0</v>
      </c>
      <c r="J667" s="31"/>
      <c r="K667" s="33" t="s">
        <v>287</v>
      </c>
    </row>
    <row r="668" spans="1:11" ht="12.75">
      <c r="A668" s="5" t="s">
        <v>539</v>
      </c>
      <c r="B668" s="23" t="s">
        <v>92</v>
      </c>
      <c r="C668" s="14" t="s">
        <v>93</v>
      </c>
      <c r="D668" s="15">
        <v>823.49</v>
      </c>
      <c r="E668" s="15">
        <v>1100</v>
      </c>
      <c r="F668" s="34">
        <v>616.77</v>
      </c>
      <c r="G668" s="15"/>
      <c r="H668" s="15">
        <f t="shared" si="164"/>
        <v>1100</v>
      </c>
      <c r="I668" s="64">
        <f t="shared" si="165"/>
        <v>1100</v>
      </c>
      <c r="J668" s="31"/>
      <c r="K668" s="33" t="s">
        <v>869</v>
      </c>
    </row>
    <row r="669" spans="1:11" ht="12.75">
      <c r="A669" s="5" t="s">
        <v>539</v>
      </c>
      <c r="B669" s="23" t="s">
        <v>436</v>
      </c>
      <c r="C669" s="14" t="s">
        <v>540</v>
      </c>
      <c r="D669" s="15">
        <v>29700</v>
      </c>
      <c r="E669" s="15">
        <v>29700</v>
      </c>
      <c r="F669" s="34">
        <v>0</v>
      </c>
      <c r="G669" s="15"/>
      <c r="H669" s="15">
        <f t="shared" si="164"/>
        <v>29700</v>
      </c>
      <c r="I669" s="64">
        <f t="shared" si="165"/>
        <v>29700</v>
      </c>
      <c r="J669" s="31"/>
      <c r="K669" s="33" t="s">
        <v>1</v>
      </c>
    </row>
    <row r="670" spans="1:11" ht="12.75">
      <c r="A670" s="5" t="s">
        <v>539</v>
      </c>
      <c r="B670" s="23" t="s">
        <v>537</v>
      </c>
      <c r="C670" s="14" t="s">
        <v>538</v>
      </c>
      <c r="D670" s="15">
        <v>183569.99</v>
      </c>
      <c r="E670" s="15">
        <v>191700</v>
      </c>
      <c r="F670" s="34">
        <v>121994.96</v>
      </c>
      <c r="G670" s="15">
        <v>10300</v>
      </c>
      <c r="H670" s="15">
        <f t="shared" si="164"/>
        <v>202000</v>
      </c>
      <c r="I670" s="64">
        <v>204300</v>
      </c>
      <c r="J670" s="31"/>
      <c r="K670" s="33" t="s">
        <v>513</v>
      </c>
    </row>
    <row r="671" spans="1:11" ht="12.75">
      <c r="A671" s="5"/>
      <c r="B671" s="23"/>
      <c r="C671" s="16" t="s">
        <v>843</v>
      </c>
      <c r="D671" s="17">
        <f aca="true" t="shared" si="166" ref="D671:I671">SUM(D664:D665)</f>
        <v>54593.5</v>
      </c>
      <c r="E671" s="17">
        <f t="shared" si="166"/>
        <v>44300</v>
      </c>
      <c r="F671" s="17">
        <f t="shared" si="166"/>
        <v>45139.64</v>
      </c>
      <c r="G671" s="17">
        <f t="shared" si="166"/>
        <v>0</v>
      </c>
      <c r="H671" s="17">
        <f t="shared" si="166"/>
        <v>44300</v>
      </c>
      <c r="I671" s="69">
        <f t="shared" si="166"/>
        <v>44300</v>
      </c>
      <c r="J671" s="38"/>
      <c r="K671" s="33"/>
    </row>
    <row r="672" spans="1:11" ht="12.75">
      <c r="A672" s="5"/>
      <c r="B672" s="23"/>
      <c r="C672" s="16" t="s">
        <v>844</v>
      </c>
      <c r="D672" s="17">
        <f aca="true" t="shared" si="167" ref="D672:I672">SUM(D666:D670)</f>
        <v>229655.7</v>
      </c>
      <c r="E672" s="17">
        <f t="shared" si="167"/>
        <v>225500</v>
      </c>
      <c r="F672" s="17">
        <f t="shared" si="167"/>
        <v>124060.53</v>
      </c>
      <c r="G672" s="17">
        <f t="shared" si="167"/>
        <v>10300</v>
      </c>
      <c r="H672" s="17">
        <f t="shared" si="167"/>
        <v>235800</v>
      </c>
      <c r="I672" s="69">
        <f t="shared" si="167"/>
        <v>238100</v>
      </c>
      <c r="J672" s="38"/>
      <c r="K672" s="33"/>
    </row>
    <row r="673" spans="1:11" ht="12.75">
      <c r="A673" s="5"/>
      <c r="B673" s="23"/>
      <c r="C673" s="16" t="s">
        <v>845</v>
      </c>
      <c r="D673" s="17">
        <f aca="true" t="shared" si="168" ref="D673:I673">D671-D672</f>
        <v>-175062.2</v>
      </c>
      <c r="E673" s="17">
        <f t="shared" si="168"/>
        <v>-181200</v>
      </c>
      <c r="F673" s="17">
        <f t="shared" si="168"/>
        <v>-78920.89</v>
      </c>
      <c r="G673" s="17">
        <f t="shared" si="168"/>
        <v>-10300</v>
      </c>
      <c r="H673" s="17">
        <f t="shared" si="168"/>
        <v>-191500</v>
      </c>
      <c r="I673" s="69">
        <f t="shared" si="168"/>
        <v>-193800</v>
      </c>
      <c r="J673" s="38"/>
      <c r="K673" s="33"/>
    </row>
    <row r="674" spans="1:11" ht="12.75">
      <c r="A674" s="5" t="s">
        <v>541</v>
      </c>
      <c r="B674" s="23" t="s">
        <v>542</v>
      </c>
      <c r="C674" s="14" t="s">
        <v>538</v>
      </c>
      <c r="D674" s="15">
        <v>97424.81</v>
      </c>
      <c r="E674" s="15">
        <v>100300</v>
      </c>
      <c r="F674" s="34">
        <v>97541.37</v>
      </c>
      <c r="G674" s="15"/>
      <c r="H674" s="15">
        <f>SUM(E674+G674)</f>
        <v>100300</v>
      </c>
      <c r="I674" s="64">
        <f>H674</f>
        <v>100300</v>
      </c>
      <c r="J674" s="31"/>
      <c r="K674" s="33" t="s">
        <v>513</v>
      </c>
    </row>
    <row r="675" spans="1:11" ht="12.75">
      <c r="A675" s="5"/>
      <c r="B675" s="23"/>
      <c r="C675" s="16" t="s">
        <v>843</v>
      </c>
      <c r="D675" s="17">
        <f aca="true" t="shared" si="169" ref="D675:I675">SUM(0)</f>
        <v>0</v>
      </c>
      <c r="E675" s="17">
        <f t="shared" si="169"/>
        <v>0</v>
      </c>
      <c r="F675" s="17">
        <f t="shared" si="169"/>
        <v>0</v>
      </c>
      <c r="G675" s="17">
        <f t="shared" si="169"/>
        <v>0</v>
      </c>
      <c r="H675" s="17">
        <f t="shared" si="169"/>
        <v>0</v>
      </c>
      <c r="I675" s="69">
        <f t="shared" si="169"/>
        <v>0</v>
      </c>
      <c r="J675" s="38"/>
      <c r="K675" s="33"/>
    </row>
    <row r="676" spans="1:11" ht="12.75">
      <c r="A676" s="5"/>
      <c r="B676" s="23"/>
      <c r="C676" s="16" t="s">
        <v>844</v>
      </c>
      <c r="D676" s="17">
        <f aca="true" t="shared" si="170" ref="D676:I676">SUM(D674)</f>
        <v>97424.81</v>
      </c>
      <c r="E676" s="17">
        <f t="shared" si="170"/>
        <v>100300</v>
      </c>
      <c r="F676" s="17">
        <f t="shared" si="170"/>
        <v>97541.37</v>
      </c>
      <c r="G676" s="17">
        <f t="shared" si="170"/>
        <v>0</v>
      </c>
      <c r="H676" s="17">
        <f t="shared" si="170"/>
        <v>100300</v>
      </c>
      <c r="I676" s="69">
        <f t="shared" si="170"/>
        <v>100300</v>
      </c>
      <c r="J676" s="38"/>
      <c r="K676" s="33"/>
    </row>
    <row r="677" spans="1:11" ht="12.75">
      <c r="A677" s="5"/>
      <c r="B677" s="23"/>
      <c r="C677" s="16" t="s">
        <v>845</v>
      </c>
      <c r="D677" s="17">
        <f aca="true" t="shared" si="171" ref="D677:I677">D675-D676</f>
        <v>-97424.81</v>
      </c>
      <c r="E677" s="17">
        <f t="shared" si="171"/>
        <v>-100300</v>
      </c>
      <c r="F677" s="17">
        <f t="shared" si="171"/>
        <v>-97541.37</v>
      </c>
      <c r="G677" s="17">
        <f t="shared" si="171"/>
        <v>0</v>
      </c>
      <c r="H677" s="17">
        <f t="shared" si="171"/>
        <v>-100300</v>
      </c>
      <c r="I677" s="69">
        <f t="shared" si="171"/>
        <v>-100300</v>
      </c>
      <c r="J677" s="38"/>
      <c r="K677" s="33"/>
    </row>
    <row r="678" spans="1:11" ht="12.75">
      <c r="A678" s="5" t="s">
        <v>543</v>
      </c>
      <c r="B678" s="23" t="s">
        <v>544</v>
      </c>
      <c r="C678" s="14" t="s">
        <v>538</v>
      </c>
      <c r="D678" s="15">
        <v>102696.54</v>
      </c>
      <c r="E678" s="15">
        <v>102600</v>
      </c>
      <c r="F678" s="34">
        <v>90811.53</v>
      </c>
      <c r="G678" s="15">
        <v>6700</v>
      </c>
      <c r="H678" s="15">
        <f>SUM(E678+G678)</f>
        <v>109300</v>
      </c>
      <c r="I678" s="64">
        <v>151500</v>
      </c>
      <c r="J678" s="31"/>
      <c r="K678" s="33" t="s">
        <v>513</v>
      </c>
    </row>
    <row r="679" spans="1:11" ht="12.75">
      <c r="A679" s="5"/>
      <c r="B679" s="23"/>
      <c r="C679" s="16" t="s">
        <v>843</v>
      </c>
      <c r="D679" s="17">
        <f aca="true" t="shared" si="172" ref="D679:I679">SUM(0)</f>
        <v>0</v>
      </c>
      <c r="E679" s="17">
        <f t="shared" si="172"/>
        <v>0</v>
      </c>
      <c r="F679" s="17">
        <f t="shared" si="172"/>
        <v>0</v>
      </c>
      <c r="G679" s="17">
        <f t="shared" si="172"/>
        <v>0</v>
      </c>
      <c r="H679" s="17">
        <f t="shared" si="172"/>
        <v>0</v>
      </c>
      <c r="I679" s="69">
        <f t="shared" si="172"/>
        <v>0</v>
      </c>
      <c r="J679" s="38"/>
      <c r="K679" s="33"/>
    </row>
    <row r="680" spans="1:11" ht="12.75">
      <c r="A680" s="5"/>
      <c r="B680" s="23"/>
      <c r="C680" s="16" t="s">
        <v>844</v>
      </c>
      <c r="D680" s="17">
        <f aca="true" t="shared" si="173" ref="D680:I680">SUM(D678)</f>
        <v>102696.54</v>
      </c>
      <c r="E680" s="17">
        <f t="shared" si="173"/>
        <v>102600</v>
      </c>
      <c r="F680" s="17">
        <f t="shared" si="173"/>
        <v>90811.53</v>
      </c>
      <c r="G680" s="17">
        <f t="shared" si="173"/>
        <v>6700</v>
      </c>
      <c r="H680" s="17">
        <f t="shared" si="173"/>
        <v>109300</v>
      </c>
      <c r="I680" s="69">
        <f t="shared" si="173"/>
        <v>151500</v>
      </c>
      <c r="J680" s="38"/>
      <c r="K680" s="33"/>
    </row>
    <row r="681" spans="1:11" ht="12.75">
      <c r="A681" s="5"/>
      <c r="B681" s="23"/>
      <c r="C681" s="16" t="s">
        <v>845</v>
      </c>
      <c r="D681" s="17">
        <f aca="true" t="shared" si="174" ref="D681:I681">D679-D680</f>
        <v>-102696.54</v>
      </c>
      <c r="E681" s="17">
        <f t="shared" si="174"/>
        <v>-102600</v>
      </c>
      <c r="F681" s="17">
        <f t="shared" si="174"/>
        <v>-90811.53</v>
      </c>
      <c r="G681" s="17">
        <f t="shared" si="174"/>
        <v>-6700</v>
      </c>
      <c r="H681" s="17">
        <f t="shared" si="174"/>
        <v>-109300</v>
      </c>
      <c r="I681" s="69">
        <f t="shared" si="174"/>
        <v>-151500</v>
      </c>
      <c r="J681" s="38"/>
      <c r="K681" s="33"/>
    </row>
    <row r="682" spans="1:11" ht="12.75">
      <c r="A682" s="5" t="s">
        <v>545</v>
      </c>
      <c r="B682" s="23" t="s">
        <v>520</v>
      </c>
      <c r="C682" s="14" t="s">
        <v>521</v>
      </c>
      <c r="D682" s="15">
        <v>73292.27</v>
      </c>
      <c r="E682" s="15">
        <v>70000</v>
      </c>
      <c r="F682" s="34">
        <v>85961.63</v>
      </c>
      <c r="G682" s="15">
        <v>15900</v>
      </c>
      <c r="H682" s="15">
        <f>SUM(E682+G682)</f>
        <v>85900</v>
      </c>
      <c r="I682" s="71">
        <v>66700</v>
      </c>
      <c r="J682" s="31"/>
      <c r="K682" s="33" t="s">
        <v>513</v>
      </c>
    </row>
    <row r="683" spans="1:11" ht="12.75">
      <c r="A683" s="5" t="s">
        <v>545</v>
      </c>
      <c r="B683" s="23" t="s">
        <v>546</v>
      </c>
      <c r="C683" s="14" t="s">
        <v>547</v>
      </c>
      <c r="D683" s="15">
        <v>164909.55</v>
      </c>
      <c r="E683" s="15">
        <v>173800</v>
      </c>
      <c r="F683" s="34">
        <v>158240.55</v>
      </c>
      <c r="G683" s="15">
        <v>7000</v>
      </c>
      <c r="H683" s="15">
        <f>SUM(E683+G683)</f>
        <v>180800</v>
      </c>
      <c r="I683" s="71">
        <v>211500</v>
      </c>
      <c r="J683" s="31"/>
      <c r="K683" s="33" t="s">
        <v>513</v>
      </c>
    </row>
    <row r="684" spans="1:11" ht="12.75">
      <c r="A684" s="5" t="s">
        <v>545</v>
      </c>
      <c r="B684" s="23" t="s">
        <v>548</v>
      </c>
      <c r="C684" s="14" t="s">
        <v>549</v>
      </c>
      <c r="D684" s="15">
        <v>54387.09</v>
      </c>
      <c r="E684" s="15">
        <v>50000</v>
      </c>
      <c r="F684" s="34">
        <v>55528.61</v>
      </c>
      <c r="G684" s="15">
        <v>22400</v>
      </c>
      <c r="H684" s="15">
        <f>SUM(E684+G684)</f>
        <v>72400</v>
      </c>
      <c r="I684" s="71">
        <v>71900</v>
      </c>
      <c r="J684" s="31"/>
      <c r="K684" s="33" t="s">
        <v>513</v>
      </c>
    </row>
    <row r="685" spans="1:11" ht="12.75">
      <c r="A685" s="5"/>
      <c r="B685" s="23"/>
      <c r="C685" s="16" t="s">
        <v>843</v>
      </c>
      <c r="D685" s="17">
        <f aca="true" t="shared" si="175" ref="D685:I685">SUM(D682)</f>
        <v>73292.27</v>
      </c>
      <c r="E685" s="17">
        <f t="shared" si="175"/>
        <v>70000</v>
      </c>
      <c r="F685" s="17">
        <f t="shared" si="175"/>
        <v>85961.63</v>
      </c>
      <c r="G685" s="17">
        <f t="shared" si="175"/>
        <v>15900</v>
      </c>
      <c r="H685" s="17">
        <f t="shared" si="175"/>
        <v>85900</v>
      </c>
      <c r="I685" s="70">
        <f t="shared" si="175"/>
        <v>66700</v>
      </c>
      <c r="J685" s="38"/>
      <c r="K685" s="33"/>
    </row>
    <row r="686" spans="1:11" ht="12.75">
      <c r="A686" s="5"/>
      <c r="B686" s="23"/>
      <c r="C686" s="16" t="s">
        <v>844</v>
      </c>
      <c r="D686" s="17">
        <f aca="true" t="shared" si="176" ref="D686:I686">SUM(D683:D684)</f>
        <v>219296.63999999998</v>
      </c>
      <c r="E686" s="17">
        <f t="shared" si="176"/>
        <v>223800</v>
      </c>
      <c r="F686" s="17">
        <f t="shared" si="176"/>
        <v>213769.15999999997</v>
      </c>
      <c r="G686" s="17">
        <f t="shared" si="176"/>
        <v>29400</v>
      </c>
      <c r="H686" s="17">
        <f t="shared" si="176"/>
        <v>253200</v>
      </c>
      <c r="I686" s="70">
        <f t="shared" si="176"/>
        <v>283400</v>
      </c>
      <c r="J686" s="38"/>
      <c r="K686" s="33"/>
    </row>
    <row r="687" spans="1:11" ht="12.75">
      <c r="A687" s="5"/>
      <c r="B687" s="23"/>
      <c r="C687" s="16" t="s">
        <v>845</v>
      </c>
      <c r="D687" s="17">
        <f aca="true" t="shared" si="177" ref="D687:I687">D685-D686</f>
        <v>-146004.37</v>
      </c>
      <c r="E687" s="17">
        <f t="shared" si="177"/>
        <v>-153800</v>
      </c>
      <c r="F687" s="17">
        <f t="shared" si="177"/>
        <v>-127807.52999999997</v>
      </c>
      <c r="G687" s="17">
        <f t="shared" si="177"/>
        <v>-13500</v>
      </c>
      <c r="H687" s="17">
        <f t="shared" si="177"/>
        <v>-167300</v>
      </c>
      <c r="I687" s="70">
        <f t="shared" si="177"/>
        <v>-216700</v>
      </c>
      <c r="J687" s="38"/>
      <c r="K687" s="33"/>
    </row>
    <row r="688" spans="1:11" ht="12.75">
      <c r="A688" s="5" t="s">
        <v>550</v>
      </c>
      <c r="B688" s="23" t="s">
        <v>537</v>
      </c>
      <c r="C688" s="14" t="s">
        <v>551</v>
      </c>
      <c r="D688" s="15">
        <v>-12767.66</v>
      </c>
      <c r="E688" s="15">
        <v>50000</v>
      </c>
      <c r="F688" s="34">
        <v>35709.8</v>
      </c>
      <c r="G688" s="15"/>
      <c r="H688" s="15">
        <f>SUM(E688+G688)</f>
        <v>50000</v>
      </c>
      <c r="I688" s="71">
        <f>H688</f>
        <v>50000</v>
      </c>
      <c r="J688" s="31"/>
      <c r="K688" s="33" t="s">
        <v>513</v>
      </c>
    </row>
    <row r="689" spans="1:11" ht="12.75">
      <c r="A689" s="5"/>
      <c r="B689" s="23"/>
      <c r="C689" s="16" t="s">
        <v>843</v>
      </c>
      <c r="D689" s="17">
        <f aca="true" t="shared" si="178" ref="D689:I689">SUM(0)</f>
        <v>0</v>
      </c>
      <c r="E689" s="17">
        <f t="shared" si="178"/>
        <v>0</v>
      </c>
      <c r="F689" s="17">
        <f t="shared" si="178"/>
        <v>0</v>
      </c>
      <c r="G689" s="17">
        <f t="shared" si="178"/>
        <v>0</v>
      </c>
      <c r="H689" s="17">
        <f t="shared" si="178"/>
        <v>0</v>
      </c>
      <c r="I689" s="70">
        <f t="shared" si="178"/>
        <v>0</v>
      </c>
      <c r="J689" s="38"/>
      <c r="K689" s="33"/>
    </row>
    <row r="690" spans="1:11" ht="12.75">
      <c r="A690" s="5"/>
      <c r="B690" s="23"/>
      <c r="C690" s="16" t="s">
        <v>844</v>
      </c>
      <c r="D690" s="17">
        <f aca="true" t="shared" si="179" ref="D690:I690">SUM(D688)</f>
        <v>-12767.66</v>
      </c>
      <c r="E690" s="17">
        <f t="shared" si="179"/>
        <v>50000</v>
      </c>
      <c r="F690" s="17">
        <f t="shared" si="179"/>
        <v>35709.8</v>
      </c>
      <c r="G690" s="17">
        <f t="shared" si="179"/>
        <v>0</v>
      </c>
      <c r="H690" s="17">
        <f t="shared" si="179"/>
        <v>50000</v>
      </c>
      <c r="I690" s="70">
        <f t="shared" si="179"/>
        <v>50000</v>
      </c>
      <c r="J690" s="38"/>
      <c r="K690" s="33"/>
    </row>
    <row r="691" spans="1:11" ht="12.75">
      <c r="A691" s="5"/>
      <c r="B691" s="23"/>
      <c r="C691" s="16" t="s">
        <v>845</v>
      </c>
      <c r="D691" s="17">
        <f aca="true" t="shared" si="180" ref="D691:I691">D689-D690</f>
        <v>12767.66</v>
      </c>
      <c r="E691" s="17">
        <f t="shared" si="180"/>
        <v>-50000</v>
      </c>
      <c r="F691" s="17">
        <f t="shared" si="180"/>
        <v>-35709.8</v>
      </c>
      <c r="G691" s="17">
        <f t="shared" si="180"/>
        <v>0</v>
      </c>
      <c r="H691" s="17">
        <f t="shared" si="180"/>
        <v>-50000</v>
      </c>
      <c r="I691" s="70">
        <f t="shared" si="180"/>
        <v>-50000</v>
      </c>
      <c r="J691" s="38"/>
      <c r="K691" s="33"/>
    </row>
    <row r="692" spans="1:11" ht="12.75">
      <c r="A692" s="5" t="s">
        <v>552</v>
      </c>
      <c r="B692" s="23" t="s">
        <v>59</v>
      </c>
      <c r="C692" s="14" t="s">
        <v>60</v>
      </c>
      <c r="D692" s="15">
        <v>500</v>
      </c>
      <c r="E692" s="15">
        <v>0</v>
      </c>
      <c r="F692" s="34">
        <v>0</v>
      </c>
      <c r="G692" s="15"/>
      <c r="H692" s="15">
        <f>SUM(E692+G692)</f>
        <v>0</v>
      </c>
      <c r="I692" s="64">
        <f>H692</f>
        <v>0</v>
      </c>
      <c r="J692" s="31"/>
      <c r="K692" s="33" t="s">
        <v>1</v>
      </c>
    </row>
    <row r="693" spans="1:11" ht="12.75">
      <c r="A693" s="5" t="s">
        <v>552</v>
      </c>
      <c r="B693" s="23" t="s">
        <v>553</v>
      </c>
      <c r="C693" s="14" t="s">
        <v>554</v>
      </c>
      <c r="D693" s="15">
        <v>11565.33</v>
      </c>
      <c r="E693" s="15">
        <v>11000</v>
      </c>
      <c r="F693" s="34">
        <v>3921.83</v>
      </c>
      <c r="G693" s="15"/>
      <c r="H693" s="15">
        <f>SUM(E693+G693)</f>
        <v>11000</v>
      </c>
      <c r="I693" s="6">
        <f>H693</f>
        <v>11000</v>
      </c>
      <c r="J693" s="31"/>
      <c r="K693" s="33" t="s">
        <v>35</v>
      </c>
    </row>
    <row r="694" spans="1:11" ht="12.75">
      <c r="A694" s="5" t="s">
        <v>552</v>
      </c>
      <c r="B694" s="23" t="s">
        <v>103</v>
      </c>
      <c r="C694" s="14" t="s">
        <v>104</v>
      </c>
      <c r="D694" s="15">
        <v>62800</v>
      </c>
      <c r="E694" s="15">
        <v>62800</v>
      </c>
      <c r="F694" s="34">
        <v>62800</v>
      </c>
      <c r="G694" s="15"/>
      <c r="H694" s="15">
        <f>SUM(E694+G694)</f>
        <v>62800</v>
      </c>
      <c r="I694" s="65">
        <v>67100</v>
      </c>
      <c r="J694" s="31"/>
      <c r="K694" s="33" t="s">
        <v>35</v>
      </c>
    </row>
    <row r="695" spans="1:11" ht="12.75">
      <c r="A695" s="5"/>
      <c r="B695" s="23"/>
      <c r="C695" s="16" t="s">
        <v>843</v>
      </c>
      <c r="D695" s="17">
        <f aca="true" t="shared" si="181" ref="D695:I695">SUM(D692)</f>
        <v>500</v>
      </c>
      <c r="E695" s="17">
        <f t="shared" si="181"/>
        <v>0</v>
      </c>
      <c r="F695" s="17">
        <f t="shared" si="181"/>
        <v>0</v>
      </c>
      <c r="G695" s="17">
        <f t="shared" si="181"/>
        <v>0</v>
      </c>
      <c r="H695" s="17">
        <f t="shared" si="181"/>
        <v>0</v>
      </c>
      <c r="I695" s="7">
        <f t="shared" si="181"/>
        <v>0</v>
      </c>
      <c r="J695" s="38"/>
      <c r="K695" s="33"/>
    </row>
    <row r="696" spans="1:11" ht="12.75">
      <c r="A696" s="5"/>
      <c r="B696" s="23"/>
      <c r="C696" s="16" t="s">
        <v>844</v>
      </c>
      <c r="D696" s="17">
        <f aca="true" t="shared" si="182" ref="D696:I696">SUM(D693:D694)</f>
        <v>74365.33</v>
      </c>
      <c r="E696" s="17">
        <f t="shared" si="182"/>
        <v>73800</v>
      </c>
      <c r="F696" s="17">
        <f t="shared" si="182"/>
        <v>66721.83</v>
      </c>
      <c r="G696" s="17">
        <f t="shared" si="182"/>
        <v>0</v>
      </c>
      <c r="H696" s="17">
        <f t="shared" si="182"/>
        <v>73800</v>
      </c>
      <c r="I696" s="7">
        <f t="shared" si="182"/>
        <v>78100</v>
      </c>
      <c r="J696" s="38"/>
      <c r="K696" s="33"/>
    </row>
    <row r="697" spans="1:11" ht="12.75">
      <c r="A697" s="5"/>
      <c r="B697" s="23"/>
      <c r="C697" s="16" t="s">
        <v>845</v>
      </c>
      <c r="D697" s="17">
        <f aca="true" t="shared" si="183" ref="D697:I697">D695-D696</f>
        <v>-73865.33</v>
      </c>
      <c r="E697" s="17">
        <f t="shared" si="183"/>
        <v>-73800</v>
      </c>
      <c r="F697" s="17">
        <f t="shared" si="183"/>
        <v>-66721.83</v>
      </c>
      <c r="G697" s="17">
        <f t="shared" si="183"/>
        <v>0</v>
      </c>
      <c r="H697" s="17">
        <f t="shared" si="183"/>
        <v>-73800</v>
      </c>
      <c r="I697" s="7">
        <f t="shared" si="183"/>
        <v>-78100</v>
      </c>
      <c r="J697" s="38"/>
      <c r="K697" s="33"/>
    </row>
    <row r="698" spans="1:11" ht="12.75">
      <c r="A698" s="5" t="s">
        <v>555</v>
      </c>
      <c r="B698" s="23" t="s">
        <v>302</v>
      </c>
      <c r="C698" s="14" t="s">
        <v>303</v>
      </c>
      <c r="D698" s="15">
        <v>2000</v>
      </c>
      <c r="E698" s="15">
        <v>2000</v>
      </c>
      <c r="F698" s="34">
        <v>2000</v>
      </c>
      <c r="G698" s="15"/>
      <c r="H698" s="15">
        <f>SUM(E698+G698)</f>
        <v>2000</v>
      </c>
      <c r="I698" s="65">
        <v>2000</v>
      </c>
      <c r="J698" s="31"/>
      <c r="K698" s="33" t="s">
        <v>556</v>
      </c>
    </row>
    <row r="699" spans="1:11" ht="12.75">
      <c r="A699" s="5" t="s">
        <v>555</v>
      </c>
      <c r="B699" s="23" t="s">
        <v>557</v>
      </c>
      <c r="C699" s="14" t="s">
        <v>558</v>
      </c>
      <c r="D699" s="15">
        <v>1000</v>
      </c>
      <c r="E699" s="15">
        <v>1000</v>
      </c>
      <c r="F699" s="34">
        <v>1000</v>
      </c>
      <c r="G699" s="15"/>
      <c r="H699" s="15">
        <f>SUM(E699+G699)</f>
        <v>1000</v>
      </c>
      <c r="I699" s="6">
        <f>H699</f>
        <v>1000</v>
      </c>
      <c r="J699" s="31"/>
      <c r="K699" s="33" t="s">
        <v>556</v>
      </c>
    </row>
    <row r="700" spans="1:11" ht="12.75">
      <c r="A700" s="5" t="s">
        <v>555</v>
      </c>
      <c r="B700" s="23" t="s">
        <v>559</v>
      </c>
      <c r="C700" s="14" t="s">
        <v>560</v>
      </c>
      <c r="D700" s="15">
        <v>0</v>
      </c>
      <c r="E700" s="15">
        <v>0</v>
      </c>
      <c r="F700" s="34">
        <v>0</v>
      </c>
      <c r="G700" s="15"/>
      <c r="H700" s="15">
        <f>SUM(E700+G700)</f>
        <v>0</v>
      </c>
      <c r="I700" s="6">
        <f>H700</f>
        <v>0</v>
      </c>
      <c r="J700" s="31"/>
      <c r="K700" s="33" t="s">
        <v>556</v>
      </c>
    </row>
    <row r="701" spans="1:11" ht="12.75">
      <c r="A701" s="5" t="s">
        <v>555</v>
      </c>
      <c r="B701" s="23" t="s">
        <v>561</v>
      </c>
      <c r="C701" s="14" t="s">
        <v>562</v>
      </c>
      <c r="D701" s="15">
        <v>1000</v>
      </c>
      <c r="E701" s="15">
        <v>1000</v>
      </c>
      <c r="F701" s="34">
        <v>1000</v>
      </c>
      <c r="G701" s="15"/>
      <c r="H701" s="15">
        <f>SUM(E701+G701)</f>
        <v>1000</v>
      </c>
      <c r="I701" s="65">
        <v>1000</v>
      </c>
      <c r="J701" s="31"/>
      <c r="K701" s="33" t="s">
        <v>556</v>
      </c>
    </row>
    <row r="702" spans="1:11" ht="12.75">
      <c r="A702" s="5" t="s">
        <v>555</v>
      </c>
      <c r="B702" s="23" t="s">
        <v>563</v>
      </c>
      <c r="C702" s="14" t="s">
        <v>564</v>
      </c>
      <c r="D702" s="15">
        <v>1000</v>
      </c>
      <c r="E702" s="15">
        <v>1000</v>
      </c>
      <c r="F702" s="34">
        <v>1000</v>
      </c>
      <c r="G702" s="15"/>
      <c r="H702" s="15">
        <f>SUM(E702+G702)</f>
        <v>1000</v>
      </c>
      <c r="I702" s="64">
        <v>0</v>
      </c>
      <c r="J702" s="31"/>
      <c r="K702" s="33" t="s">
        <v>556</v>
      </c>
    </row>
    <row r="703" spans="1:11" ht="12.75">
      <c r="A703" s="5"/>
      <c r="B703" s="23"/>
      <c r="C703" s="16" t="s">
        <v>843</v>
      </c>
      <c r="D703" s="17">
        <f aca="true" t="shared" si="184" ref="D703:I703">SUM(0)</f>
        <v>0</v>
      </c>
      <c r="E703" s="17">
        <f t="shared" si="184"/>
        <v>0</v>
      </c>
      <c r="F703" s="17">
        <f t="shared" si="184"/>
        <v>0</v>
      </c>
      <c r="G703" s="17">
        <f t="shared" si="184"/>
        <v>0</v>
      </c>
      <c r="H703" s="17">
        <f t="shared" si="184"/>
        <v>0</v>
      </c>
      <c r="I703" s="69">
        <f t="shared" si="184"/>
        <v>0</v>
      </c>
      <c r="J703" s="38"/>
      <c r="K703" s="33"/>
    </row>
    <row r="704" spans="1:11" ht="12.75">
      <c r="A704" s="5"/>
      <c r="B704" s="23"/>
      <c r="C704" s="16" t="s">
        <v>844</v>
      </c>
      <c r="D704" s="17">
        <f aca="true" t="shared" si="185" ref="D704:I704">SUM(D698:D702)</f>
        <v>5000</v>
      </c>
      <c r="E704" s="17">
        <f t="shared" si="185"/>
        <v>5000</v>
      </c>
      <c r="F704" s="17">
        <f t="shared" si="185"/>
        <v>5000</v>
      </c>
      <c r="G704" s="17">
        <f t="shared" si="185"/>
        <v>0</v>
      </c>
      <c r="H704" s="17">
        <f t="shared" si="185"/>
        <v>5000</v>
      </c>
      <c r="I704" s="69">
        <f t="shared" si="185"/>
        <v>4000</v>
      </c>
      <c r="J704" s="38"/>
      <c r="K704" s="33"/>
    </row>
    <row r="705" spans="1:11" ht="12.75">
      <c r="A705" s="5"/>
      <c r="B705" s="23"/>
      <c r="C705" s="16" t="s">
        <v>845</v>
      </c>
      <c r="D705" s="17">
        <f aca="true" t="shared" si="186" ref="D705:I705">D703-D704</f>
        <v>-5000</v>
      </c>
      <c r="E705" s="17">
        <f t="shared" si="186"/>
        <v>-5000</v>
      </c>
      <c r="F705" s="17">
        <f t="shared" si="186"/>
        <v>-5000</v>
      </c>
      <c r="G705" s="17">
        <f t="shared" si="186"/>
        <v>0</v>
      </c>
      <c r="H705" s="17">
        <f t="shared" si="186"/>
        <v>-5000</v>
      </c>
      <c r="I705" s="69">
        <f t="shared" si="186"/>
        <v>-4000</v>
      </c>
      <c r="J705" s="38"/>
      <c r="K705" s="33"/>
    </row>
    <row r="706" spans="1:11" ht="12.75">
      <c r="A706" s="5" t="s">
        <v>565</v>
      </c>
      <c r="B706" s="23" t="s">
        <v>566</v>
      </c>
      <c r="C706" s="14" t="s">
        <v>567</v>
      </c>
      <c r="D706" s="15">
        <v>470903.97</v>
      </c>
      <c r="E706" s="15">
        <v>540000</v>
      </c>
      <c r="F706" s="34">
        <v>349690.12</v>
      </c>
      <c r="G706" s="15"/>
      <c r="H706" s="15">
        <f>SUM(E706+G706)</f>
        <v>540000</v>
      </c>
      <c r="I706" s="64">
        <f>H706</f>
        <v>540000</v>
      </c>
      <c r="J706" s="31"/>
      <c r="K706" s="33" t="s">
        <v>1</v>
      </c>
    </row>
    <row r="707" spans="1:11" ht="12.75">
      <c r="A707" s="5"/>
      <c r="B707" s="23"/>
      <c r="C707" s="16" t="s">
        <v>843</v>
      </c>
      <c r="D707" s="17">
        <f aca="true" t="shared" si="187" ref="D707:I707">SUM(0)</f>
        <v>0</v>
      </c>
      <c r="E707" s="17">
        <f t="shared" si="187"/>
        <v>0</v>
      </c>
      <c r="F707" s="17">
        <f t="shared" si="187"/>
        <v>0</v>
      </c>
      <c r="G707" s="17">
        <f t="shared" si="187"/>
        <v>0</v>
      </c>
      <c r="H707" s="17">
        <f t="shared" si="187"/>
        <v>0</v>
      </c>
      <c r="I707" s="69">
        <f t="shared" si="187"/>
        <v>0</v>
      </c>
      <c r="J707" s="38"/>
      <c r="K707" s="33"/>
    </row>
    <row r="708" spans="1:11" ht="12.75">
      <c r="A708" s="5"/>
      <c r="B708" s="23"/>
      <c r="C708" s="16" t="s">
        <v>844</v>
      </c>
      <c r="D708" s="17">
        <f aca="true" t="shared" si="188" ref="D708:I708">SUM(D706)</f>
        <v>470903.97</v>
      </c>
      <c r="E708" s="17">
        <f t="shared" si="188"/>
        <v>540000</v>
      </c>
      <c r="F708" s="17">
        <f t="shared" si="188"/>
        <v>349690.12</v>
      </c>
      <c r="G708" s="17">
        <f t="shared" si="188"/>
        <v>0</v>
      </c>
      <c r="H708" s="17">
        <f t="shared" si="188"/>
        <v>540000</v>
      </c>
      <c r="I708" s="69">
        <f t="shared" si="188"/>
        <v>540000</v>
      </c>
      <c r="J708" s="38"/>
      <c r="K708" s="33"/>
    </row>
    <row r="709" spans="1:11" ht="12.75">
      <c r="A709" s="5"/>
      <c r="B709" s="23"/>
      <c r="C709" s="16" t="s">
        <v>845</v>
      </c>
      <c r="D709" s="17">
        <f aca="true" t="shared" si="189" ref="D709:I709">D707-D708</f>
        <v>-470903.97</v>
      </c>
      <c r="E709" s="17">
        <f t="shared" si="189"/>
        <v>-540000</v>
      </c>
      <c r="F709" s="17">
        <f t="shared" si="189"/>
        <v>-349690.12</v>
      </c>
      <c r="G709" s="17">
        <f t="shared" si="189"/>
        <v>0</v>
      </c>
      <c r="H709" s="17">
        <f t="shared" si="189"/>
        <v>-540000</v>
      </c>
      <c r="I709" s="69">
        <f t="shared" si="189"/>
        <v>-540000</v>
      </c>
      <c r="J709" s="38"/>
      <c r="K709" s="33"/>
    </row>
    <row r="710" spans="1:11" ht="12.75">
      <c r="A710" s="5" t="s">
        <v>568</v>
      </c>
      <c r="B710" s="23" t="s">
        <v>7</v>
      </c>
      <c r="C710" s="14" t="s">
        <v>8</v>
      </c>
      <c r="D710" s="15">
        <v>6939.8</v>
      </c>
      <c r="E710" s="15">
        <v>0</v>
      </c>
      <c r="F710" s="34">
        <v>0</v>
      </c>
      <c r="G710" s="15"/>
      <c r="H710" s="15">
        <f aca="true" t="shared" si="190" ref="H710:H717">SUM(E710+G710)</f>
        <v>0</v>
      </c>
      <c r="I710" s="64">
        <f>H710</f>
        <v>0</v>
      </c>
      <c r="J710" s="31"/>
      <c r="K710" s="33" t="s">
        <v>868</v>
      </c>
    </row>
    <row r="711" spans="1:11" ht="12.75">
      <c r="A711" s="5" t="s">
        <v>568</v>
      </c>
      <c r="B711" s="23" t="s">
        <v>11</v>
      </c>
      <c r="C711" s="14" t="s">
        <v>12</v>
      </c>
      <c r="D711" s="15">
        <v>604.29</v>
      </c>
      <c r="E711" s="15">
        <v>0</v>
      </c>
      <c r="F711" s="34">
        <v>0</v>
      </c>
      <c r="G711" s="15"/>
      <c r="H711" s="15">
        <f t="shared" si="190"/>
        <v>0</v>
      </c>
      <c r="I711" s="64">
        <f>H711</f>
        <v>0</v>
      </c>
      <c r="J711" s="31"/>
      <c r="K711" s="33" t="s">
        <v>868</v>
      </c>
    </row>
    <row r="712" spans="1:11" ht="12.75">
      <c r="A712" s="5" t="s">
        <v>568</v>
      </c>
      <c r="B712" s="23" t="s">
        <v>13</v>
      </c>
      <c r="C712" s="14" t="s">
        <v>14</v>
      </c>
      <c r="D712" s="15">
        <v>1398.14</v>
      </c>
      <c r="E712" s="15">
        <v>0</v>
      </c>
      <c r="F712" s="34">
        <v>0</v>
      </c>
      <c r="G712" s="15"/>
      <c r="H712" s="15">
        <f t="shared" si="190"/>
        <v>0</v>
      </c>
      <c r="I712" s="64">
        <f>H712</f>
        <v>0</v>
      </c>
      <c r="J712" s="31"/>
      <c r="K712" s="33" t="s">
        <v>868</v>
      </c>
    </row>
    <row r="713" spans="1:11" ht="12.75">
      <c r="A713" s="5" t="s">
        <v>568</v>
      </c>
      <c r="B713" s="23" t="s">
        <v>103</v>
      </c>
      <c r="C713" s="14" t="s">
        <v>104</v>
      </c>
      <c r="D713" s="15">
        <v>7878.75</v>
      </c>
      <c r="E713" s="15">
        <v>7900</v>
      </c>
      <c r="F713" s="34">
        <v>7781.31</v>
      </c>
      <c r="G713" s="15"/>
      <c r="H713" s="15">
        <f t="shared" si="190"/>
        <v>7900</v>
      </c>
      <c r="I713" s="64">
        <f>H713</f>
        <v>7900</v>
      </c>
      <c r="J713" s="31"/>
      <c r="K713" s="33" t="s">
        <v>569</v>
      </c>
    </row>
    <row r="714" spans="1:11" ht="12.75">
      <c r="A714" s="5" t="s">
        <v>568</v>
      </c>
      <c r="B714" s="23" t="s">
        <v>570</v>
      </c>
      <c r="C714" s="14" t="s">
        <v>571</v>
      </c>
      <c r="D714" s="15">
        <v>1500</v>
      </c>
      <c r="E714" s="15">
        <v>1500</v>
      </c>
      <c r="F714" s="34">
        <v>33.76</v>
      </c>
      <c r="G714" s="15"/>
      <c r="H714" s="15">
        <f t="shared" si="190"/>
        <v>1500</v>
      </c>
      <c r="I714" s="64">
        <v>500</v>
      </c>
      <c r="J714" s="31"/>
      <c r="K714" s="33" t="s">
        <v>569</v>
      </c>
    </row>
    <row r="715" spans="1:11" ht="12.75">
      <c r="A715" s="5" t="s">
        <v>568</v>
      </c>
      <c r="B715" s="23" t="s">
        <v>572</v>
      </c>
      <c r="C715" s="14" t="s">
        <v>573</v>
      </c>
      <c r="D715" s="15">
        <v>176.32</v>
      </c>
      <c r="E715" s="15">
        <v>400</v>
      </c>
      <c r="F715" s="34">
        <v>174.95</v>
      </c>
      <c r="G715" s="15"/>
      <c r="H715" s="15">
        <f t="shared" si="190"/>
        <v>400</v>
      </c>
      <c r="I715" s="6">
        <f>H715</f>
        <v>400</v>
      </c>
      <c r="J715" s="31"/>
      <c r="K715" s="33" t="s">
        <v>569</v>
      </c>
    </row>
    <row r="716" spans="1:11" ht="12.75">
      <c r="A716" s="5" t="s">
        <v>568</v>
      </c>
      <c r="B716" s="23" t="s">
        <v>574</v>
      </c>
      <c r="C716" s="14" t="s">
        <v>575</v>
      </c>
      <c r="D716" s="15">
        <v>0</v>
      </c>
      <c r="E716" s="15">
        <v>0</v>
      </c>
      <c r="F716" s="34">
        <v>0</v>
      </c>
      <c r="G716" s="15"/>
      <c r="H716" s="15">
        <f t="shared" si="190"/>
        <v>0</v>
      </c>
      <c r="I716" s="65">
        <v>0</v>
      </c>
      <c r="J716" s="31"/>
      <c r="K716" s="33" t="s">
        <v>569</v>
      </c>
    </row>
    <row r="717" spans="1:11" ht="12.75">
      <c r="A717" s="5" t="s">
        <v>568</v>
      </c>
      <c r="B717" s="23" t="s">
        <v>576</v>
      </c>
      <c r="C717" s="14" t="s">
        <v>577</v>
      </c>
      <c r="D717" s="15">
        <v>0</v>
      </c>
      <c r="E717" s="15">
        <v>0</v>
      </c>
      <c r="F717" s="34">
        <v>0</v>
      </c>
      <c r="G717" s="15"/>
      <c r="H717" s="15">
        <f t="shared" si="190"/>
        <v>0</v>
      </c>
      <c r="I717" s="65">
        <v>0</v>
      </c>
      <c r="J717" s="31"/>
      <c r="K717" s="33" t="s">
        <v>569</v>
      </c>
    </row>
    <row r="718" spans="1:11" ht="12.75">
      <c r="A718" s="5"/>
      <c r="B718" s="23"/>
      <c r="C718" s="16" t="s">
        <v>843</v>
      </c>
      <c r="D718" s="17">
        <f aca="true" t="shared" si="191" ref="D718:I718">SUM(0)</f>
        <v>0</v>
      </c>
      <c r="E718" s="17">
        <f t="shared" si="191"/>
        <v>0</v>
      </c>
      <c r="F718" s="17">
        <f t="shared" si="191"/>
        <v>0</v>
      </c>
      <c r="G718" s="17">
        <f t="shared" si="191"/>
        <v>0</v>
      </c>
      <c r="H718" s="17">
        <f t="shared" si="191"/>
        <v>0</v>
      </c>
      <c r="I718" s="7">
        <f t="shared" si="191"/>
        <v>0</v>
      </c>
      <c r="J718" s="38"/>
      <c r="K718" s="33"/>
    </row>
    <row r="719" spans="1:11" ht="12.75">
      <c r="A719" s="5"/>
      <c r="B719" s="23"/>
      <c r="C719" s="16" t="s">
        <v>844</v>
      </c>
      <c r="D719" s="17">
        <f aca="true" t="shared" si="192" ref="D719:I719">SUM(D710:D717)</f>
        <v>18497.3</v>
      </c>
      <c r="E719" s="17">
        <f t="shared" si="192"/>
        <v>9800</v>
      </c>
      <c r="F719" s="17">
        <f t="shared" si="192"/>
        <v>7990.02</v>
      </c>
      <c r="G719" s="17">
        <f t="shared" si="192"/>
        <v>0</v>
      </c>
      <c r="H719" s="17">
        <f t="shared" si="192"/>
        <v>9800</v>
      </c>
      <c r="I719" s="69">
        <f t="shared" si="192"/>
        <v>8800</v>
      </c>
      <c r="J719" s="38"/>
      <c r="K719" s="33"/>
    </row>
    <row r="720" spans="1:11" ht="12.75">
      <c r="A720" s="5"/>
      <c r="B720" s="23"/>
      <c r="C720" s="16" t="s">
        <v>845</v>
      </c>
      <c r="D720" s="17">
        <f aca="true" t="shared" si="193" ref="D720:I720">D718-D719</f>
        <v>-18497.3</v>
      </c>
      <c r="E720" s="17">
        <f t="shared" si="193"/>
        <v>-9800</v>
      </c>
      <c r="F720" s="17">
        <f t="shared" si="193"/>
        <v>-7990.02</v>
      </c>
      <c r="G720" s="17">
        <f t="shared" si="193"/>
        <v>0</v>
      </c>
      <c r="H720" s="17">
        <f t="shared" si="193"/>
        <v>-9800</v>
      </c>
      <c r="I720" s="69">
        <f t="shared" si="193"/>
        <v>-8800</v>
      </c>
      <c r="J720" s="38"/>
      <c r="K720" s="33"/>
    </row>
    <row r="721" spans="1:11" ht="12.75">
      <c r="A721" s="5" t="s">
        <v>578</v>
      </c>
      <c r="B721" s="23" t="s">
        <v>40</v>
      </c>
      <c r="C721" s="14" t="s">
        <v>41</v>
      </c>
      <c r="D721" s="15">
        <v>933.01</v>
      </c>
      <c r="E721" s="15">
        <v>0</v>
      </c>
      <c r="F721" s="34">
        <v>0</v>
      </c>
      <c r="G721" s="15"/>
      <c r="H721" s="15">
        <f aca="true" t="shared" si="194" ref="H721:H741">SUM(E721+G721)</f>
        <v>0</v>
      </c>
      <c r="I721" s="64">
        <f>H721</f>
        <v>0</v>
      </c>
      <c r="J721" s="31"/>
      <c r="K721" s="33" t="s">
        <v>287</v>
      </c>
    </row>
    <row r="722" spans="1:11" ht="12.75">
      <c r="A722" s="5" t="s">
        <v>578</v>
      </c>
      <c r="B722" s="23" t="s">
        <v>579</v>
      </c>
      <c r="C722" s="14" t="s">
        <v>580</v>
      </c>
      <c r="D722" s="15">
        <v>8500</v>
      </c>
      <c r="E722" s="15">
        <v>8500</v>
      </c>
      <c r="F722" s="34">
        <v>7789.21</v>
      </c>
      <c r="G722" s="15">
        <v>-800</v>
      </c>
      <c r="H722" s="15">
        <f t="shared" si="194"/>
        <v>7700</v>
      </c>
      <c r="I722" s="64">
        <v>0</v>
      </c>
      <c r="J722" s="31"/>
      <c r="K722" s="33" t="s">
        <v>42</v>
      </c>
    </row>
    <row r="723" spans="1:11" ht="12.75">
      <c r="A723" s="5" t="s">
        <v>578</v>
      </c>
      <c r="B723" s="23" t="s">
        <v>516</v>
      </c>
      <c r="C723" s="14" t="s">
        <v>581</v>
      </c>
      <c r="D723" s="15">
        <v>31994</v>
      </c>
      <c r="E723" s="15">
        <v>3900</v>
      </c>
      <c r="F723" s="34">
        <v>3999.25</v>
      </c>
      <c r="G723" s="15"/>
      <c r="H723" s="15">
        <f t="shared" si="194"/>
        <v>3900</v>
      </c>
      <c r="I723" s="64">
        <v>3900</v>
      </c>
      <c r="J723" s="31"/>
      <c r="K723" s="33" t="s">
        <v>42</v>
      </c>
    </row>
    <row r="724" spans="1:11" ht="12.75">
      <c r="A724" s="5" t="s">
        <v>578</v>
      </c>
      <c r="B724" s="23" t="s">
        <v>582</v>
      </c>
      <c r="C724" s="14" t="s">
        <v>583</v>
      </c>
      <c r="D724" s="15">
        <v>0</v>
      </c>
      <c r="E724" s="15">
        <v>0</v>
      </c>
      <c r="F724" s="34">
        <v>0</v>
      </c>
      <c r="G724" s="15">
        <v>84000</v>
      </c>
      <c r="H724" s="15">
        <f t="shared" si="194"/>
        <v>84000</v>
      </c>
      <c r="I724" s="64">
        <v>10500</v>
      </c>
      <c r="J724" s="31"/>
      <c r="K724" s="33" t="s">
        <v>42</v>
      </c>
    </row>
    <row r="725" spans="1:11" ht="12.75">
      <c r="A725" s="5">
        <v>551</v>
      </c>
      <c r="B725" s="23">
        <v>1703</v>
      </c>
      <c r="C725" s="14" t="s">
        <v>866</v>
      </c>
      <c r="D725" s="15">
        <v>0</v>
      </c>
      <c r="E725" s="15">
        <v>0</v>
      </c>
      <c r="F725" s="34"/>
      <c r="G725" s="15">
        <v>0</v>
      </c>
      <c r="H725" s="15">
        <v>0</v>
      </c>
      <c r="I725" s="64">
        <v>39900</v>
      </c>
      <c r="J725" s="31"/>
      <c r="K725" s="33"/>
    </row>
    <row r="726" spans="1:11" ht="12.75">
      <c r="A726" s="5" t="s">
        <v>578</v>
      </c>
      <c r="B726" s="23" t="s">
        <v>584</v>
      </c>
      <c r="C726" s="14" t="s">
        <v>585</v>
      </c>
      <c r="D726" s="15">
        <v>26686</v>
      </c>
      <c r="E726" s="15">
        <v>3300</v>
      </c>
      <c r="F726" s="34">
        <v>3335.75</v>
      </c>
      <c r="G726" s="15"/>
      <c r="H726" s="15">
        <f t="shared" si="194"/>
        <v>3300</v>
      </c>
      <c r="I726" s="64">
        <v>3300</v>
      </c>
      <c r="J726" s="31"/>
      <c r="K726" s="33" t="s">
        <v>42</v>
      </c>
    </row>
    <row r="727" spans="1:11" ht="12.75">
      <c r="A727" s="5" t="s">
        <v>578</v>
      </c>
      <c r="B727" s="23" t="s">
        <v>586</v>
      </c>
      <c r="C727" s="14" t="s">
        <v>587</v>
      </c>
      <c r="D727" s="15">
        <v>0</v>
      </c>
      <c r="E727" s="15">
        <v>0</v>
      </c>
      <c r="F727" s="34">
        <v>0</v>
      </c>
      <c r="G727" s="15"/>
      <c r="H727" s="15">
        <f t="shared" si="194"/>
        <v>0</v>
      </c>
      <c r="I727" s="64">
        <f>H727</f>
        <v>0</v>
      </c>
      <c r="J727" s="31"/>
      <c r="K727" s="33" t="s">
        <v>42</v>
      </c>
    </row>
    <row r="728" spans="1:11" ht="12.75">
      <c r="A728" s="5" t="s">
        <v>578</v>
      </c>
      <c r="B728" s="23" t="s">
        <v>588</v>
      </c>
      <c r="C728" s="14" t="s">
        <v>589</v>
      </c>
      <c r="D728" s="15">
        <v>0</v>
      </c>
      <c r="E728" s="15">
        <v>0</v>
      </c>
      <c r="F728" s="34">
        <v>0</v>
      </c>
      <c r="G728" s="15"/>
      <c r="H728" s="15">
        <f t="shared" si="194"/>
        <v>0</v>
      </c>
      <c r="I728" s="64">
        <f>H728</f>
        <v>0</v>
      </c>
      <c r="J728" s="31"/>
      <c r="K728" s="33" t="s">
        <v>42</v>
      </c>
    </row>
    <row r="729" spans="1:11" ht="12.75">
      <c r="A729" s="5" t="s">
        <v>578</v>
      </c>
      <c r="B729" s="23" t="s">
        <v>394</v>
      </c>
      <c r="C729" s="14" t="s">
        <v>590</v>
      </c>
      <c r="D729" s="15">
        <v>16675</v>
      </c>
      <c r="E729" s="15">
        <v>16600</v>
      </c>
      <c r="F729" s="34">
        <v>0</v>
      </c>
      <c r="G729" s="15"/>
      <c r="H729" s="15">
        <f t="shared" si="194"/>
        <v>16600</v>
      </c>
      <c r="I729" s="64">
        <v>15000</v>
      </c>
      <c r="J729" s="31"/>
      <c r="K729" s="33" t="s">
        <v>569</v>
      </c>
    </row>
    <row r="730" spans="1:11" ht="12.75">
      <c r="A730" s="5" t="s">
        <v>578</v>
      </c>
      <c r="B730" s="23" t="s">
        <v>591</v>
      </c>
      <c r="C730" s="14" t="s">
        <v>592</v>
      </c>
      <c r="D730" s="15">
        <v>20000</v>
      </c>
      <c r="E730" s="15">
        <v>0</v>
      </c>
      <c r="F730" s="34">
        <v>0</v>
      </c>
      <c r="G730" s="15"/>
      <c r="H730" s="15">
        <f t="shared" si="194"/>
        <v>0</v>
      </c>
      <c r="I730" s="64">
        <f>H730</f>
        <v>0</v>
      </c>
      <c r="J730" s="31"/>
      <c r="K730" s="33" t="s">
        <v>42</v>
      </c>
    </row>
    <row r="731" spans="1:11" ht="12.75">
      <c r="A731" s="5">
        <v>551</v>
      </c>
      <c r="B731" s="23">
        <v>5003</v>
      </c>
      <c r="C731" s="14" t="s">
        <v>867</v>
      </c>
      <c r="D731" s="15">
        <v>0</v>
      </c>
      <c r="E731" s="15">
        <v>0</v>
      </c>
      <c r="F731" s="34"/>
      <c r="G731" s="15">
        <v>0</v>
      </c>
      <c r="H731" s="15">
        <f t="shared" si="194"/>
        <v>0</v>
      </c>
      <c r="I731" s="64">
        <v>100000</v>
      </c>
      <c r="J731" s="68" t="s">
        <v>887</v>
      </c>
      <c r="K731" s="33"/>
    </row>
    <row r="732" spans="1:11" ht="12.75">
      <c r="A732" s="5" t="s">
        <v>578</v>
      </c>
      <c r="B732" s="23" t="s">
        <v>593</v>
      </c>
      <c r="C732" s="14" t="s">
        <v>594</v>
      </c>
      <c r="D732" s="15">
        <v>66800</v>
      </c>
      <c r="E732" s="15">
        <v>0</v>
      </c>
      <c r="F732" s="34">
        <v>26416.92</v>
      </c>
      <c r="G732" s="15">
        <v>2400</v>
      </c>
      <c r="H732" s="15">
        <f t="shared" si="194"/>
        <v>2400</v>
      </c>
      <c r="I732" s="64">
        <v>0</v>
      </c>
      <c r="J732" s="31"/>
      <c r="K732" s="33" t="s">
        <v>42</v>
      </c>
    </row>
    <row r="733" spans="1:11" ht="12.75">
      <c r="A733" s="5" t="s">
        <v>578</v>
      </c>
      <c r="B733" s="23" t="s">
        <v>69</v>
      </c>
      <c r="C733" s="14" t="s">
        <v>595</v>
      </c>
      <c r="D733" s="15">
        <v>0</v>
      </c>
      <c r="E733" s="15">
        <v>0</v>
      </c>
      <c r="F733" s="34">
        <v>5061.22</v>
      </c>
      <c r="G733" s="15">
        <v>210200</v>
      </c>
      <c r="H733" s="15">
        <f t="shared" si="194"/>
        <v>210200</v>
      </c>
      <c r="I733" s="64">
        <v>0</v>
      </c>
      <c r="J733" s="31"/>
      <c r="K733" s="33" t="s">
        <v>42</v>
      </c>
    </row>
    <row r="734" spans="1:11" ht="12.75">
      <c r="A734" s="5" t="s">
        <v>578</v>
      </c>
      <c r="B734" s="23" t="s">
        <v>596</v>
      </c>
      <c r="C734" s="14" t="s">
        <v>597</v>
      </c>
      <c r="D734" s="15">
        <v>0</v>
      </c>
      <c r="E734" s="15">
        <v>0</v>
      </c>
      <c r="F734" s="34">
        <v>0</v>
      </c>
      <c r="G734" s="15"/>
      <c r="H734" s="15">
        <f t="shared" si="194"/>
        <v>0</v>
      </c>
      <c r="I734" s="64">
        <f aca="true" t="shared" si="195" ref="I734:I741">H734</f>
        <v>0</v>
      </c>
      <c r="J734" s="31"/>
      <c r="K734" s="33" t="s">
        <v>42</v>
      </c>
    </row>
    <row r="735" spans="1:11" ht="12.75">
      <c r="A735" s="5" t="s">
        <v>578</v>
      </c>
      <c r="B735" s="23" t="s">
        <v>598</v>
      </c>
      <c r="C735" s="14" t="s">
        <v>599</v>
      </c>
      <c r="D735" s="15">
        <v>0</v>
      </c>
      <c r="E735" s="15">
        <v>0</v>
      </c>
      <c r="F735" s="34">
        <v>0</v>
      </c>
      <c r="G735" s="15"/>
      <c r="H735" s="15">
        <f t="shared" si="194"/>
        <v>0</v>
      </c>
      <c r="I735" s="64">
        <f t="shared" si="195"/>
        <v>0</v>
      </c>
      <c r="J735" s="31"/>
      <c r="K735" s="33" t="s">
        <v>42</v>
      </c>
    </row>
    <row r="736" spans="1:11" ht="12.75">
      <c r="A736" s="5" t="s">
        <v>578</v>
      </c>
      <c r="B736" s="23" t="s">
        <v>600</v>
      </c>
      <c r="C736" s="14" t="s">
        <v>601</v>
      </c>
      <c r="D736" s="15">
        <v>-1841.27</v>
      </c>
      <c r="E736" s="15">
        <v>0</v>
      </c>
      <c r="F736" s="34">
        <v>0</v>
      </c>
      <c r="G736" s="15"/>
      <c r="H736" s="15">
        <f t="shared" si="194"/>
        <v>0</v>
      </c>
      <c r="I736" s="64">
        <f t="shared" si="195"/>
        <v>0</v>
      </c>
      <c r="J736" s="31"/>
      <c r="K736" s="33" t="s">
        <v>42</v>
      </c>
    </row>
    <row r="737" spans="1:11" ht="12.75">
      <c r="A737" s="5" t="s">
        <v>578</v>
      </c>
      <c r="B737" s="23" t="s">
        <v>71</v>
      </c>
      <c r="C737" s="14" t="s">
        <v>72</v>
      </c>
      <c r="D737" s="15">
        <v>160.06</v>
      </c>
      <c r="E737" s="15">
        <v>2000</v>
      </c>
      <c r="F737" s="34">
        <v>0</v>
      </c>
      <c r="G737" s="15"/>
      <c r="H737" s="15">
        <f t="shared" si="194"/>
        <v>2000</v>
      </c>
      <c r="I737" s="64">
        <f t="shared" si="195"/>
        <v>2000</v>
      </c>
      <c r="J737" s="31"/>
      <c r="K737" s="33" t="s">
        <v>870</v>
      </c>
    </row>
    <row r="738" spans="1:11" ht="12.75">
      <c r="A738" s="5" t="s">
        <v>578</v>
      </c>
      <c r="B738" s="23" t="s">
        <v>602</v>
      </c>
      <c r="C738" s="14" t="s">
        <v>603</v>
      </c>
      <c r="D738" s="15">
        <v>80000</v>
      </c>
      <c r="E738" s="15">
        <v>0</v>
      </c>
      <c r="F738" s="34">
        <v>31642.24</v>
      </c>
      <c r="G738" s="15">
        <v>2900</v>
      </c>
      <c r="H738" s="15">
        <f t="shared" si="194"/>
        <v>2900</v>
      </c>
      <c r="I738" s="64">
        <v>0</v>
      </c>
      <c r="J738" s="31"/>
      <c r="K738" s="33" t="s">
        <v>42</v>
      </c>
    </row>
    <row r="739" spans="1:11" ht="12.75">
      <c r="A739" s="5" t="s">
        <v>578</v>
      </c>
      <c r="B739" s="23" t="s">
        <v>78</v>
      </c>
      <c r="C739" s="14" t="s">
        <v>79</v>
      </c>
      <c r="D739" s="15">
        <v>933.01</v>
      </c>
      <c r="E739" s="15">
        <v>0</v>
      </c>
      <c r="F739" s="34">
        <v>0</v>
      </c>
      <c r="G739" s="15"/>
      <c r="H739" s="15">
        <f t="shared" si="194"/>
        <v>0</v>
      </c>
      <c r="I739" s="64">
        <f t="shared" si="195"/>
        <v>0</v>
      </c>
      <c r="J739" s="31"/>
      <c r="K739" s="33" t="s">
        <v>287</v>
      </c>
    </row>
    <row r="740" spans="1:11" ht="12.75">
      <c r="A740" s="5" t="s">
        <v>578</v>
      </c>
      <c r="B740" s="23" t="s">
        <v>103</v>
      </c>
      <c r="C740" s="14" t="s">
        <v>104</v>
      </c>
      <c r="D740" s="15">
        <v>0</v>
      </c>
      <c r="E740" s="15">
        <v>500</v>
      </c>
      <c r="F740" s="34">
        <v>0</v>
      </c>
      <c r="G740" s="15"/>
      <c r="H740" s="15">
        <f t="shared" si="194"/>
        <v>500</v>
      </c>
      <c r="I740" s="64">
        <f t="shared" si="195"/>
        <v>500</v>
      </c>
      <c r="J740" s="31"/>
      <c r="K740" s="33" t="s">
        <v>569</v>
      </c>
    </row>
    <row r="741" spans="1:11" ht="12.75">
      <c r="A741" s="5" t="s">
        <v>578</v>
      </c>
      <c r="B741" s="23" t="s">
        <v>604</v>
      </c>
      <c r="C741" s="14" t="s">
        <v>605</v>
      </c>
      <c r="D741" s="15">
        <v>33800</v>
      </c>
      <c r="E741" s="15">
        <v>33800</v>
      </c>
      <c r="F741" s="34">
        <v>33800</v>
      </c>
      <c r="G741" s="15"/>
      <c r="H741" s="15">
        <f t="shared" si="194"/>
        <v>33800</v>
      </c>
      <c r="I741" s="64">
        <f t="shared" si="195"/>
        <v>33800</v>
      </c>
      <c r="J741" s="31"/>
      <c r="K741" s="33" t="s">
        <v>569</v>
      </c>
    </row>
    <row r="742" spans="1:11" ht="12.75">
      <c r="A742" s="5"/>
      <c r="B742" s="23"/>
      <c r="C742" s="16" t="s">
        <v>843</v>
      </c>
      <c r="D742" s="17">
        <f aca="true" t="shared" si="196" ref="D742:I742">SUM(D721:D730)</f>
        <v>104788.01000000001</v>
      </c>
      <c r="E742" s="17">
        <f t="shared" si="196"/>
        <v>32300</v>
      </c>
      <c r="F742" s="17">
        <f t="shared" si="196"/>
        <v>15124.21</v>
      </c>
      <c r="G742" s="17">
        <f t="shared" si="196"/>
        <v>83200</v>
      </c>
      <c r="H742" s="17">
        <f t="shared" si="196"/>
        <v>115500</v>
      </c>
      <c r="I742" s="69">
        <f t="shared" si="196"/>
        <v>72600</v>
      </c>
      <c r="J742" s="38"/>
      <c r="K742" s="33"/>
    </row>
    <row r="743" spans="1:11" ht="12.75">
      <c r="A743" s="5"/>
      <c r="B743" s="23"/>
      <c r="C743" s="16" t="s">
        <v>844</v>
      </c>
      <c r="D743" s="17">
        <f>SUM(D731:D741)</f>
        <v>179851.80000000002</v>
      </c>
      <c r="E743" s="17">
        <f>SUM(E731:E741)</f>
        <v>36300</v>
      </c>
      <c r="F743" s="17">
        <f>SUM(F732:F741)</f>
        <v>96920.38</v>
      </c>
      <c r="G743" s="17">
        <f>SUM(G731:G741)</f>
        <v>215500</v>
      </c>
      <c r="H743" s="17">
        <f>SUM(H731:H741)</f>
        <v>251800</v>
      </c>
      <c r="I743" s="69">
        <f>SUM(I731:I741)</f>
        <v>136300</v>
      </c>
      <c r="J743" s="38"/>
      <c r="K743" s="33"/>
    </row>
    <row r="744" spans="1:11" ht="12.75">
      <c r="A744" s="5"/>
      <c r="B744" s="23"/>
      <c r="C744" s="16" t="s">
        <v>845</v>
      </c>
      <c r="D744" s="17">
        <f aca="true" t="shared" si="197" ref="D744:I744">D742-D743</f>
        <v>-75063.79000000001</v>
      </c>
      <c r="E744" s="17">
        <f t="shared" si="197"/>
        <v>-4000</v>
      </c>
      <c r="F744" s="17">
        <f t="shared" si="197"/>
        <v>-81796.17000000001</v>
      </c>
      <c r="G744" s="17">
        <f t="shared" si="197"/>
        <v>-132300</v>
      </c>
      <c r="H744" s="17">
        <f t="shared" si="197"/>
        <v>-136300</v>
      </c>
      <c r="I744" s="69">
        <f t="shared" si="197"/>
        <v>-63700</v>
      </c>
      <c r="J744" s="38"/>
      <c r="K744" s="33"/>
    </row>
    <row r="745" spans="1:11" ht="12.75">
      <c r="A745" s="5" t="s">
        <v>606</v>
      </c>
      <c r="B745" s="23" t="s">
        <v>311</v>
      </c>
      <c r="C745" s="14" t="s">
        <v>607</v>
      </c>
      <c r="D745" s="15">
        <v>20500</v>
      </c>
      <c r="E745" s="15">
        <v>17100</v>
      </c>
      <c r="F745" s="34">
        <v>0</v>
      </c>
      <c r="G745" s="15"/>
      <c r="H745" s="15">
        <f aca="true" t="shared" si="198" ref="H745:H755">SUM(E745+G745)</f>
        <v>17100</v>
      </c>
      <c r="I745" s="64">
        <v>21700</v>
      </c>
      <c r="J745" s="31"/>
      <c r="K745" s="33" t="s">
        <v>35</v>
      </c>
    </row>
    <row r="746" spans="1:11" ht="12.75">
      <c r="A746" s="5">
        <v>560</v>
      </c>
      <c r="B746" s="23" t="s">
        <v>851</v>
      </c>
      <c r="C746" s="14" t="s">
        <v>888</v>
      </c>
      <c r="D746" s="15">
        <v>0</v>
      </c>
      <c r="E746" s="15">
        <v>0</v>
      </c>
      <c r="F746" s="34"/>
      <c r="G746" s="15"/>
      <c r="H746" s="15">
        <v>0</v>
      </c>
      <c r="I746" s="65">
        <v>10000</v>
      </c>
      <c r="J746" s="31"/>
      <c r="K746" s="33"/>
    </row>
    <row r="747" spans="1:11" ht="12.75">
      <c r="A747" s="5" t="s">
        <v>606</v>
      </c>
      <c r="B747" s="23" t="s">
        <v>59</v>
      </c>
      <c r="C747" s="14" t="s">
        <v>60</v>
      </c>
      <c r="D747" s="15">
        <v>0</v>
      </c>
      <c r="E747" s="15">
        <v>0</v>
      </c>
      <c r="F747" s="34">
        <v>0</v>
      </c>
      <c r="G747" s="15"/>
      <c r="H747" s="15">
        <f t="shared" si="198"/>
        <v>0</v>
      </c>
      <c r="I747" s="64">
        <f>H747</f>
        <v>0</v>
      </c>
      <c r="J747" s="31"/>
      <c r="K747" s="33" t="s">
        <v>1</v>
      </c>
    </row>
    <row r="748" spans="1:11" ht="12.75">
      <c r="A748" s="5" t="s">
        <v>606</v>
      </c>
      <c r="B748" s="23" t="s">
        <v>7</v>
      </c>
      <c r="C748" s="14" t="s">
        <v>8</v>
      </c>
      <c r="D748" s="15">
        <v>14621.5</v>
      </c>
      <c r="E748" s="15">
        <v>15200</v>
      </c>
      <c r="F748" s="34">
        <v>7110.56</v>
      </c>
      <c r="G748" s="15"/>
      <c r="H748" s="15">
        <f t="shared" si="198"/>
        <v>15200</v>
      </c>
      <c r="I748" s="64">
        <v>15400</v>
      </c>
      <c r="J748" s="31"/>
      <c r="K748" s="33" t="s">
        <v>868</v>
      </c>
    </row>
    <row r="749" spans="1:11" ht="12.75">
      <c r="A749" s="5" t="s">
        <v>606</v>
      </c>
      <c r="B749" s="23" t="s">
        <v>11</v>
      </c>
      <c r="C749" s="14" t="s">
        <v>12</v>
      </c>
      <c r="D749" s="15">
        <v>1227.88</v>
      </c>
      <c r="E749" s="15">
        <v>1300</v>
      </c>
      <c r="F749" s="34">
        <v>589.19</v>
      </c>
      <c r="G749" s="15"/>
      <c r="H749" s="15">
        <f t="shared" si="198"/>
        <v>1300</v>
      </c>
      <c r="I749" s="64">
        <f aca="true" t="shared" si="199" ref="I749:I755">H749</f>
        <v>1300</v>
      </c>
      <c r="J749" s="31"/>
      <c r="K749" s="33" t="s">
        <v>868</v>
      </c>
    </row>
    <row r="750" spans="1:11" ht="12.75">
      <c r="A750" s="5" t="s">
        <v>606</v>
      </c>
      <c r="B750" s="23" t="s">
        <v>13</v>
      </c>
      <c r="C750" s="14" t="s">
        <v>14</v>
      </c>
      <c r="D750" s="15">
        <v>2541.33</v>
      </c>
      <c r="E750" s="15">
        <v>3100</v>
      </c>
      <c r="F750" s="34">
        <v>1243.6</v>
      </c>
      <c r="G750" s="15"/>
      <c r="H750" s="15">
        <f t="shared" si="198"/>
        <v>3100</v>
      </c>
      <c r="I750" s="64">
        <f t="shared" si="199"/>
        <v>3100</v>
      </c>
      <c r="J750" s="31"/>
      <c r="K750" s="33" t="s">
        <v>868</v>
      </c>
    </row>
    <row r="751" spans="1:11" ht="12.75">
      <c r="A751" s="5" t="s">
        <v>606</v>
      </c>
      <c r="B751" s="23" t="s">
        <v>608</v>
      </c>
      <c r="C751" s="14" t="s">
        <v>609</v>
      </c>
      <c r="D751" s="15">
        <v>17824.12</v>
      </c>
      <c r="E751" s="15">
        <v>18500</v>
      </c>
      <c r="F751" s="34">
        <v>7314.72</v>
      </c>
      <c r="G751" s="15">
        <v>15000</v>
      </c>
      <c r="H751" s="15">
        <f t="shared" si="198"/>
        <v>33500</v>
      </c>
      <c r="I751" s="64">
        <f t="shared" si="199"/>
        <v>33500</v>
      </c>
      <c r="J751" s="31"/>
      <c r="K751" s="33" t="s">
        <v>329</v>
      </c>
    </row>
    <row r="752" spans="1:11" ht="12.75">
      <c r="A752" s="5" t="s">
        <v>606</v>
      </c>
      <c r="B752" s="23" t="s">
        <v>610</v>
      </c>
      <c r="C752" s="14" t="s">
        <v>611</v>
      </c>
      <c r="D752" s="15">
        <v>0</v>
      </c>
      <c r="E752" s="15">
        <v>300</v>
      </c>
      <c r="F752" s="34">
        <v>-200</v>
      </c>
      <c r="G752" s="15"/>
      <c r="H752" s="15">
        <f t="shared" si="198"/>
        <v>300</v>
      </c>
      <c r="I752" s="64">
        <f t="shared" si="199"/>
        <v>300</v>
      </c>
      <c r="J752" s="31"/>
      <c r="K752" s="33" t="s">
        <v>329</v>
      </c>
    </row>
    <row r="753" spans="1:11" ht="12.75">
      <c r="A753" s="5" t="s">
        <v>606</v>
      </c>
      <c r="B753" s="23" t="s">
        <v>92</v>
      </c>
      <c r="C753" s="14" t="s">
        <v>93</v>
      </c>
      <c r="D753" s="15">
        <v>234.58</v>
      </c>
      <c r="E753" s="15">
        <v>400</v>
      </c>
      <c r="F753" s="34">
        <v>117.29</v>
      </c>
      <c r="G753" s="15"/>
      <c r="H753" s="15">
        <f t="shared" si="198"/>
        <v>400</v>
      </c>
      <c r="I753" s="64">
        <f t="shared" si="199"/>
        <v>400</v>
      </c>
      <c r="J753" s="31"/>
      <c r="K753" s="33" t="s">
        <v>869</v>
      </c>
    </row>
    <row r="754" spans="1:11" ht="12.75">
      <c r="A754" s="5" t="s">
        <v>606</v>
      </c>
      <c r="B754" s="23" t="s">
        <v>103</v>
      </c>
      <c r="C754" s="14" t="s">
        <v>104</v>
      </c>
      <c r="D754" s="15">
        <v>62900</v>
      </c>
      <c r="E754" s="15">
        <v>62900</v>
      </c>
      <c r="F754" s="34">
        <v>62900</v>
      </c>
      <c r="G754" s="15"/>
      <c r="H754" s="15">
        <f t="shared" si="198"/>
        <v>62900</v>
      </c>
      <c r="I754" s="64">
        <f t="shared" si="199"/>
        <v>62900</v>
      </c>
      <c r="J754" s="31"/>
      <c r="K754" s="33" t="s">
        <v>329</v>
      </c>
    </row>
    <row r="755" spans="1:11" ht="12.75">
      <c r="A755" s="5" t="s">
        <v>606</v>
      </c>
      <c r="B755" s="23" t="s">
        <v>206</v>
      </c>
      <c r="C755" s="14" t="s">
        <v>207</v>
      </c>
      <c r="D755" s="15">
        <v>0</v>
      </c>
      <c r="E755" s="15">
        <v>0</v>
      </c>
      <c r="F755" s="34">
        <v>0</v>
      </c>
      <c r="G755" s="15"/>
      <c r="H755" s="15">
        <f t="shared" si="198"/>
        <v>0</v>
      </c>
      <c r="I755" s="64">
        <f t="shared" si="199"/>
        <v>0</v>
      </c>
      <c r="J755" s="31"/>
      <c r="K755" s="33" t="s">
        <v>1</v>
      </c>
    </row>
    <row r="756" spans="1:11" ht="12.75">
      <c r="A756" s="5"/>
      <c r="B756" s="23"/>
      <c r="C756" s="16" t="s">
        <v>843</v>
      </c>
      <c r="D756" s="17">
        <f aca="true" t="shared" si="200" ref="D756:I756">SUM(D745:D747)</f>
        <v>20500</v>
      </c>
      <c r="E756" s="17">
        <f t="shared" si="200"/>
        <v>17100</v>
      </c>
      <c r="F756" s="17">
        <f t="shared" si="200"/>
        <v>0</v>
      </c>
      <c r="G756" s="17">
        <f t="shared" si="200"/>
        <v>0</v>
      </c>
      <c r="H756" s="17">
        <f t="shared" si="200"/>
        <v>17100</v>
      </c>
      <c r="I756" s="69">
        <f t="shared" si="200"/>
        <v>31700</v>
      </c>
      <c r="J756" s="38"/>
      <c r="K756" s="33"/>
    </row>
    <row r="757" spans="1:11" ht="12.75">
      <c r="A757" s="5"/>
      <c r="B757" s="23"/>
      <c r="C757" s="16" t="s">
        <v>844</v>
      </c>
      <c r="D757" s="17">
        <f aca="true" t="shared" si="201" ref="D757:I757">SUM(D748:D755)</f>
        <v>99349.41</v>
      </c>
      <c r="E757" s="17">
        <f t="shared" si="201"/>
        <v>101700</v>
      </c>
      <c r="F757" s="17">
        <f t="shared" si="201"/>
        <v>79075.36</v>
      </c>
      <c r="G757" s="17">
        <f t="shared" si="201"/>
        <v>15000</v>
      </c>
      <c r="H757" s="17">
        <f t="shared" si="201"/>
        <v>116700</v>
      </c>
      <c r="I757" s="69">
        <f t="shared" si="201"/>
        <v>116900</v>
      </c>
      <c r="J757" s="38"/>
      <c r="K757" s="33"/>
    </row>
    <row r="758" spans="1:11" ht="12.75">
      <c r="A758" s="5"/>
      <c r="B758" s="23"/>
      <c r="C758" s="16" t="s">
        <v>845</v>
      </c>
      <c r="D758" s="17">
        <f aca="true" t="shared" si="202" ref="D758:I758">D756-D757</f>
        <v>-78849.41</v>
      </c>
      <c r="E758" s="17">
        <f t="shared" si="202"/>
        <v>-84600</v>
      </c>
      <c r="F758" s="17">
        <f t="shared" si="202"/>
        <v>-79075.36</v>
      </c>
      <c r="G758" s="17">
        <f t="shared" si="202"/>
        <v>-15000</v>
      </c>
      <c r="H758" s="17">
        <f t="shared" si="202"/>
        <v>-99600</v>
      </c>
      <c r="I758" s="69">
        <f t="shared" si="202"/>
        <v>-85200</v>
      </c>
      <c r="J758" s="38"/>
      <c r="K758" s="33"/>
    </row>
    <row r="759" spans="1:11" ht="12.75">
      <c r="A759" s="5" t="s">
        <v>612</v>
      </c>
      <c r="B759" s="23" t="s">
        <v>71</v>
      </c>
      <c r="C759" s="14" t="s">
        <v>72</v>
      </c>
      <c r="D759" s="15">
        <v>1566.67</v>
      </c>
      <c r="E759" s="15">
        <v>0</v>
      </c>
      <c r="F759" s="34">
        <v>0</v>
      </c>
      <c r="G759" s="15"/>
      <c r="H759" s="15">
        <f>SUM(E759+G759)</f>
        <v>0</v>
      </c>
      <c r="I759" s="64">
        <f>H759</f>
        <v>0</v>
      </c>
      <c r="J759" s="31"/>
      <c r="K759" s="33" t="s">
        <v>870</v>
      </c>
    </row>
    <row r="760" spans="1:11" ht="12.75">
      <c r="A760" s="5" t="s">
        <v>612</v>
      </c>
      <c r="B760" s="23" t="s">
        <v>613</v>
      </c>
      <c r="C760" s="14" t="s">
        <v>614</v>
      </c>
      <c r="D760" s="15">
        <v>674.68</v>
      </c>
      <c r="E760" s="15">
        <v>0</v>
      </c>
      <c r="F760" s="34">
        <v>25.56</v>
      </c>
      <c r="G760" s="15"/>
      <c r="H760" s="15">
        <f>SUM(E760+G760)</f>
        <v>0</v>
      </c>
      <c r="I760" s="64">
        <f>H760</f>
        <v>0</v>
      </c>
      <c r="J760" s="31"/>
      <c r="K760" s="33" t="s">
        <v>329</v>
      </c>
    </row>
    <row r="761" spans="1:11" ht="12.75">
      <c r="A761" s="5" t="s">
        <v>612</v>
      </c>
      <c r="B761" s="23" t="s">
        <v>615</v>
      </c>
      <c r="C761" s="14" t="s">
        <v>616</v>
      </c>
      <c r="D761" s="15">
        <v>0</v>
      </c>
      <c r="E761" s="15">
        <v>0</v>
      </c>
      <c r="F761" s="34">
        <v>0</v>
      </c>
      <c r="G761" s="15"/>
      <c r="H761" s="15">
        <f>SUM(E761+G761)</f>
        <v>0</v>
      </c>
      <c r="I761" s="64">
        <f>H761</f>
        <v>0</v>
      </c>
      <c r="J761" s="31"/>
      <c r="K761" s="33" t="s">
        <v>1</v>
      </c>
    </row>
    <row r="762" spans="1:11" ht="12.75">
      <c r="A762" s="5"/>
      <c r="B762" s="23"/>
      <c r="C762" s="16" t="s">
        <v>843</v>
      </c>
      <c r="D762" s="17">
        <f aca="true" t="shared" si="203" ref="D762:I762">SUM(0)</f>
        <v>0</v>
      </c>
      <c r="E762" s="17">
        <f t="shared" si="203"/>
        <v>0</v>
      </c>
      <c r="F762" s="17">
        <f t="shared" si="203"/>
        <v>0</v>
      </c>
      <c r="G762" s="17">
        <f t="shared" si="203"/>
        <v>0</v>
      </c>
      <c r="H762" s="17">
        <f t="shared" si="203"/>
        <v>0</v>
      </c>
      <c r="I762" s="69">
        <f t="shared" si="203"/>
        <v>0</v>
      </c>
      <c r="J762" s="38"/>
      <c r="K762" s="33"/>
    </row>
    <row r="763" spans="1:11" ht="12.75">
      <c r="A763" s="5"/>
      <c r="B763" s="23"/>
      <c r="C763" s="16" t="s">
        <v>844</v>
      </c>
      <c r="D763" s="17">
        <f aca="true" t="shared" si="204" ref="D763:I763">SUM(D759:D761)</f>
        <v>2241.35</v>
      </c>
      <c r="E763" s="17">
        <f t="shared" si="204"/>
        <v>0</v>
      </c>
      <c r="F763" s="17">
        <f t="shared" si="204"/>
        <v>25.56</v>
      </c>
      <c r="G763" s="17">
        <f t="shared" si="204"/>
        <v>0</v>
      </c>
      <c r="H763" s="17">
        <f t="shared" si="204"/>
        <v>0</v>
      </c>
      <c r="I763" s="69">
        <f t="shared" si="204"/>
        <v>0</v>
      </c>
      <c r="J763" s="38"/>
      <c r="K763" s="33"/>
    </row>
    <row r="764" spans="1:11" ht="12.75">
      <c r="A764" s="5"/>
      <c r="B764" s="23"/>
      <c r="C764" s="16" t="s">
        <v>845</v>
      </c>
      <c r="D764" s="17">
        <f aca="true" t="shared" si="205" ref="D764:I764">D762-D763</f>
        <v>-2241.35</v>
      </c>
      <c r="E764" s="17">
        <f t="shared" si="205"/>
        <v>0</v>
      </c>
      <c r="F764" s="17">
        <f t="shared" si="205"/>
        <v>-25.56</v>
      </c>
      <c r="G764" s="17">
        <f t="shared" si="205"/>
        <v>0</v>
      </c>
      <c r="H764" s="17">
        <f t="shared" si="205"/>
        <v>0</v>
      </c>
      <c r="I764" s="69">
        <f t="shared" si="205"/>
        <v>0</v>
      </c>
      <c r="J764" s="38"/>
      <c r="K764" s="33"/>
    </row>
    <row r="765" spans="1:11" ht="12.75">
      <c r="A765" s="5" t="s">
        <v>617</v>
      </c>
      <c r="B765" s="23" t="s">
        <v>618</v>
      </c>
      <c r="C765" s="14" t="s">
        <v>619</v>
      </c>
      <c r="D765" s="15">
        <v>0</v>
      </c>
      <c r="E765" s="15">
        <v>100</v>
      </c>
      <c r="F765" s="34">
        <v>0</v>
      </c>
      <c r="G765" s="15"/>
      <c r="H765" s="15">
        <f aca="true" t="shared" si="206" ref="H765:H780">SUM(E765+G765)</f>
        <v>100</v>
      </c>
      <c r="I765" s="64">
        <f>H765</f>
        <v>100</v>
      </c>
      <c r="J765" s="31"/>
      <c r="K765" s="33" t="s">
        <v>329</v>
      </c>
    </row>
    <row r="766" spans="1:11" ht="12.75">
      <c r="A766" s="5" t="s">
        <v>617</v>
      </c>
      <c r="B766" s="23" t="s">
        <v>51</v>
      </c>
      <c r="C766" s="14" t="s">
        <v>52</v>
      </c>
      <c r="D766" s="15">
        <v>0</v>
      </c>
      <c r="E766" s="15">
        <v>0</v>
      </c>
      <c r="F766" s="34">
        <v>0</v>
      </c>
      <c r="G766" s="15"/>
      <c r="H766" s="15">
        <f t="shared" si="206"/>
        <v>0</v>
      </c>
      <c r="I766" s="64">
        <f aca="true" t="shared" si="207" ref="I766:I780">H766</f>
        <v>0</v>
      </c>
      <c r="J766" s="31"/>
      <c r="K766" s="33" t="s">
        <v>1</v>
      </c>
    </row>
    <row r="767" spans="1:11" ht="12.75">
      <c r="A767" s="5" t="s">
        <v>617</v>
      </c>
      <c r="B767" s="23" t="s">
        <v>5</v>
      </c>
      <c r="C767" s="14" t="s">
        <v>6</v>
      </c>
      <c r="D767" s="15">
        <v>39051.11</v>
      </c>
      <c r="E767" s="15">
        <v>49100</v>
      </c>
      <c r="F767" s="34">
        <v>16110.29</v>
      </c>
      <c r="G767" s="15">
        <v>-2200</v>
      </c>
      <c r="H767" s="15">
        <f t="shared" si="206"/>
        <v>46900</v>
      </c>
      <c r="I767" s="64">
        <v>28200</v>
      </c>
      <c r="J767" s="31"/>
      <c r="K767" s="33" t="s">
        <v>868</v>
      </c>
    </row>
    <row r="768" spans="1:11" ht="12.75">
      <c r="A768" s="5" t="s">
        <v>617</v>
      </c>
      <c r="B768" s="23" t="s">
        <v>7</v>
      </c>
      <c r="C768" s="14" t="s">
        <v>8</v>
      </c>
      <c r="D768" s="15">
        <v>14621.57</v>
      </c>
      <c r="E768" s="15">
        <v>15200</v>
      </c>
      <c r="F768" s="34">
        <v>7110.65</v>
      </c>
      <c r="G768" s="15"/>
      <c r="H768" s="15">
        <f t="shared" si="206"/>
        <v>15200</v>
      </c>
      <c r="I768" s="64">
        <v>15400</v>
      </c>
      <c r="J768" s="31"/>
      <c r="K768" s="33" t="s">
        <v>868</v>
      </c>
    </row>
    <row r="769" spans="1:11" ht="12.75">
      <c r="A769" s="5" t="s">
        <v>617</v>
      </c>
      <c r="B769" s="23" t="s">
        <v>9</v>
      </c>
      <c r="C769" s="14" t="s">
        <v>10</v>
      </c>
      <c r="D769" s="15">
        <v>21445.3</v>
      </c>
      <c r="E769" s="15">
        <v>22000</v>
      </c>
      <c r="F769" s="34">
        <v>0</v>
      </c>
      <c r="G769" s="15">
        <v>-1500</v>
      </c>
      <c r="H769" s="15">
        <f t="shared" si="206"/>
        <v>20500</v>
      </c>
      <c r="I769" s="64">
        <v>11600</v>
      </c>
      <c r="J769" s="31"/>
      <c r="K769" s="33" t="s">
        <v>868</v>
      </c>
    </row>
    <row r="770" spans="1:11" ht="12.75">
      <c r="A770" s="5" t="s">
        <v>617</v>
      </c>
      <c r="B770" s="23" t="s">
        <v>11</v>
      </c>
      <c r="C770" s="14" t="s">
        <v>12</v>
      </c>
      <c r="D770" s="15">
        <v>1228.12</v>
      </c>
      <c r="E770" s="15">
        <v>1300</v>
      </c>
      <c r="F770" s="34">
        <v>589.37</v>
      </c>
      <c r="G770" s="15"/>
      <c r="H770" s="15">
        <f t="shared" si="206"/>
        <v>1300</v>
      </c>
      <c r="I770" s="64">
        <f t="shared" si="207"/>
        <v>1300</v>
      </c>
      <c r="J770" s="31"/>
      <c r="K770" s="33" t="s">
        <v>868</v>
      </c>
    </row>
    <row r="771" spans="1:11" ht="12.75">
      <c r="A771" s="5" t="s">
        <v>617</v>
      </c>
      <c r="B771" s="23" t="s">
        <v>13</v>
      </c>
      <c r="C771" s="14" t="s">
        <v>14</v>
      </c>
      <c r="D771" s="15">
        <v>2541.5</v>
      </c>
      <c r="E771" s="15">
        <v>3100</v>
      </c>
      <c r="F771" s="34">
        <v>1243.79</v>
      </c>
      <c r="G771" s="15"/>
      <c r="H771" s="15">
        <f t="shared" si="206"/>
        <v>3100</v>
      </c>
      <c r="I771" s="64">
        <f t="shared" si="207"/>
        <v>3100</v>
      </c>
      <c r="J771" s="31"/>
      <c r="K771" s="33" t="s">
        <v>868</v>
      </c>
    </row>
    <row r="772" spans="1:11" ht="12.75">
      <c r="A772" s="5" t="s">
        <v>617</v>
      </c>
      <c r="B772" s="23" t="s">
        <v>620</v>
      </c>
      <c r="C772" s="14" t="s">
        <v>621</v>
      </c>
      <c r="D772" s="15">
        <v>2390.71</v>
      </c>
      <c r="E772" s="15">
        <v>2000</v>
      </c>
      <c r="F772" s="34">
        <v>0</v>
      </c>
      <c r="G772" s="15"/>
      <c r="H772" s="15">
        <f t="shared" si="206"/>
        <v>2000</v>
      </c>
      <c r="I772" s="64">
        <f t="shared" si="207"/>
        <v>2000</v>
      </c>
      <c r="J772" s="31"/>
      <c r="K772" s="33" t="s">
        <v>329</v>
      </c>
    </row>
    <row r="773" spans="1:11" ht="12.75">
      <c r="A773" s="5" t="s">
        <v>617</v>
      </c>
      <c r="B773" s="23" t="s">
        <v>622</v>
      </c>
      <c r="C773" s="14" t="s">
        <v>623</v>
      </c>
      <c r="D773" s="15">
        <v>10491.51</v>
      </c>
      <c r="E773" s="15">
        <v>10000</v>
      </c>
      <c r="F773" s="34">
        <v>6848.55</v>
      </c>
      <c r="G773" s="15"/>
      <c r="H773" s="15">
        <f t="shared" si="206"/>
        <v>10000</v>
      </c>
      <c r="I773" s="64">
        <f t="shared" si="207"/>
        <v>10000</v>
      </c>
      <c r="J773" s="31"/>
      <c r="K773" s="33" t="s">
        <v>329</v>
      </c>
    </row>
    <row r="774" spans="1:11" ht="12.75">
      <c r="A774" s="5" t="s">
        <v>617</v>
      </c>
      <c r="B774" s="23" t="s">
        <v>624</v>
      </c>
      <c r="C774" s="14" t="s">
        <v>625</v>
      </c>
      <c r="D774" s="15">
        <v>0</v>
      </c>
      <c r="E774" s="15">
        <v>200</v>
      </c>
      <c r="F774" s="34">
        <v>0</v>
      </c>
      <c r="G774" s="15"/>
      <c r="H774" s="15">
        <f t="shared" si="206"/>
        <v>200</v>
      </c>
      <c r="I774" s="64">
        <f t="shared" si="207"/>
        <v>200</v>
      </c>
      <c r="J774" s="31"/>
      <c r="K774" s="33" t="s">
        <v>329</v>
      </c>
    </row>
    <row r="775" spans="1:11" ht="12.75">
      <c r="A775" s="5" t="s">
        <v>617</v>
      </c>
      <c r="B775" s="23" t="s">
        <v>626</v>
      </c>
      <c r="C775" s="14" t="s">
        <v>627</v>
      </c>
      <c r="D775" s="15">
        <v>236.12</v>
      </c>
      <c r="E775" s="15">
        <v>1500</v>
      </c>
      <c r="F775" s="34">
        <v>234.03</v>
      </c>
      <c r="G775" s="15"/>
      <c r="H775" s="15">
        <f t="shared" si="206"/>
        <v>1500</v>
      </c>
      <c r="I775" s="64">
        <f t="shared" si="207"/>
        <v>1500</v>
      </c>
      <c r="J775" s="31"/>
      <c r="K775" s="33" t="s">
        <v>329</v>
      </c>
    </row>
    <row r="776" spans="1:11" ht="12.75">
      <c r="A776" s="5" t="s">
        <v>617</v>
      </c>
      <c r="B776" s="23" t="s">
        <v>628</v>
      </c>
      <c r="C776" s="14" t="s">
        <v>629</v>
      </c>
      <c r="D776" s="15">
        <v>27800</v>
      </c>
      <c r="E776" s="15">
        <v>27400</v>
      </c>
      <c r="F776" s="34">
        <v>27800</v>
      </c>
      <c r="G776" s="15"/>
      <c r="H776" s="15">
        <f t="shared" si="206"/>
        <v>27400</v>
      </c>
      <c r="I776" s="64">
        <f t="shared" si="207"/>
        <v>27400</v>
      </c>
      <c r="J776" s="31"/>
      <c r="K776" s="33" t="s">
        <v>329</v>
      </c>
    </row>
    <row r="777" spans="1:11" ht="12.75">
      <c r="A777" s="5" t="s">
        <v>617</v>
      </c>
      <c r="B777" s="23" t="s">
        <v>300</v>
      </c>
      <c r="C777" s="14" t="s">
        <v>301</v>
      </c>
      <c r="D777" s="15">
        <v>0</v>
      </c>
      <c r="E777" s="15">
        <v>600</v>
      </c>
      <c r="F777" s="34">
        <v>0</v>
      </c>
      <c r="G777" s="15"/>
      <c r="H777" s="15">
        <f t="shared" si="206"/>
        <v>600</v>
      </c>
      <c r="I777" s="64">
        <f t="shared" si="207"/>
        <v>600</v>
      </c>
      <c r="J777" s="31"/>
      <c r="K777" s="33" t="s">
        <v>329</v>
      </c>
    </row>
    <row r="778" spans="1:11" ht="12.75">
      <c r="A778" s="5" t="s">
        <v>617</v>
      </c>
      <c r="B778" s="23" t="s">
        <v>103</v>
      </c>
      <c r="C778" s="14" t="s">
        <v>104</v>
      </c>
      <c r="D778" s="15">
        <v>639200</v>
      </c>
      <c r="E778" s="15">
        <v>638300</v>
      </c>
      <c r="F778" s="34">
        <v>627400</v>
      </c>
      <c r="G778" s="15"/>
      <c r="H778" s="15">
        <f t="shared" si="206"/>
        <v>638300</v>
      </c>
      <c r="I778" s="64">
        <f t="shared" si="207"/>
        <v>638300</v>
      </c>
      <c r="J778" s="31"/>
      <c r="K778" s="33" t="s">
        <v>329</v>
      </c>
    </row>
    <row r="779" spans="1:11" ht="12.75">
      <c r="A779" s="5" t="s">
        <v>617</v>
      </c>
      <c r="B779" s="23" t="s">
        <v>485</v>
      </c>
      <c r="C779" s="14" t="s">
        <v>486</v>
      </c>
      <c r="D779" s="15">
        <v>42875.02</v>
      </c>
      <c r="E779" s="15">
        <v>20000</v>
      </c>
      <c r="F779" s="34">
        <v>0</v>
      </c>
      <c r="G779" s="15"/>
      <c r="H779" s="15">
        <f t="shared" si="206"/>
        <v>20000</v>
      </c>
      <c r="I779" s="64">
        <f t="shared" si="207"/>
        <v>20000</v>
      </c>
      <c r="J779" s="31"/>
      <c r="K779" s="33" t="s">
        <v>329</v>
      </c>
    </row>
    <row r="780" spans="1:11" ht="12.75">
      <c r="A780" s="5" t="s">
        <v>617</v>
      </c>
      <c r="B780" s="23" t="s">
        <v>135</v>
      </c>
      <c r="C780" s="14" t="s">
        <v>136</v>
      </c>
      <c r="D780" s="15">
        <v>102.86</v>
      </c>
      <c r="E780" s="15">
        <v>300</v>
      </c>
      <c r="F780" s="34">
        <v>0</v>
      </c>
      <c r="G780" s="15"/>
      <c r="H780" s="15">
        <f t="shared" si="206"/>
        <v>300</v>
      </c>
      <c r="I780" s="64">
        <f t="shared" si="207"/>
        <v>300</v>
      </c>
      <c r="J780" s="31"/>
      <c r="K780" s="33" t="s">
        <v>35</v>
      </c>
    </row>
    <row r="781" spans="1:11" ht="12.75">
      <c r="A781" s="5"/>
      <c r="B781" s="23"/>
      <c r="C781" s="16" t="s">
        <v>843</v>
      </c>
      <c r="D781" s="17">
        <f aca="true" t="shared" si="208" ref="D781:I781">SUM(D765:D766)</f>
        <v>0</v>
      </c>
      <c r="E781" s="17">
        <f t="shared" si="208"/>
        <v>100</v>
      </c>
      <c r="F781" s="17">
        <f t="shared" si="208"/>
        <v>0</v>
      </c>
      <c r="G781" s="17">
        <f t="shared" si="208"/>
        <v>0</v>
      </c>
      <c r="H781" s="17">
        <f t="shared" si="208"/>
        <v>100</v>
      </c>
      <c r="I781" s="69">
        <f t="shared" si="208"/>
        <v>100</v>
      </c>
      <c r="J781" s="38"/>
      <c r="K781" s="33"/>
    </row>
    <row r="782" spans="1:11" ht="12.75">
      <c r="A782" s="5"/>
      <c r="B782" s="23"/>
      <c r="C782" s="16" t="s">
        <v>844</v>
      </c>
      <c r="D782" s="17">
        <f aca="true" t="shared" si="209" ref="D782:I782">SUM(D767:D780)</f>
        <v>801983.82</v>
      </c>
      <c r="E782" s="17">
        <f t="shared" si="209"/>
        <v>791000</v>
      </c>
      <c r="F782" s="17">
        <f t="shared" si="209"/>
        <v>687336.68</v>
      </c>
      <c r="G782" s="17">
        <f t="shared" si="209"/>
        <v>-3700</v>
      </c>
      <c r="H782" s="17">
        <f t="shared" si="209"/>
        <v>787300</v>
      </c>
      <c r="I782" s="69">
        <f t="shared" si="209"/>
        <v>759900</v>
      </c>
      <c r="J782" s="38"/>
      <c r="K782" s="33"/>
    </row>
    <row r="783" spans="1:11" ht="12.75">
      <c r="A783" s="5"/>
      <c r="B783" s="23"/>
      <c r="C783" s="16" t="s">
        <v>845</v>
      </c>
      <c r="D783" s="17">
        <f aca="true" t="shared" si="210" ref="D783:I783">D781-D782</f>
        <v>-801983.82</v>
      </c>
      <c r="E783" s="17">
        <f t="shared" si="210"/>
        <v>-790900</v>
      </c>
      <c r="F783" s="17">
        <f t="shared" si="210"/>
        <v>-687336.68</v>
      </c>
      <c r="G783" s="17">
        <f t="shared" si="210"/>
        <v>3700</v>
      </c>
      <c r="H783" s="17">
        <f t="shared" si="210"/>
        <v>-787200</v>
      </c>
      <c r="I783" s="69">
        <f t="shared" si="210"/>
        <v>-759800</v>
      </c>
      <c r="J783" s="38"/>
      <c r="K783" s="33"/>
    </row>
    <row r="784" spans="1:11" ht="12.75">
      <c r="A784" s="5" t="s">
        <v>630</v>
      </c>
      <c r="B784" s="23" t="s">
        <v>59</v>
      </c>
      <c r="C784" s="14" t="s">
        <v>60</v>
      </c>
      <c r="D784" s="15">
        <v>537.16</v>
      </c>
      <c r="E784" s="15">
        <v>0</v>
      </c>
      <c r="F784" s="34">
        <v>1231.13</v>
      </c>
      <c r="G784" s="15"/>
      <c r="H784" s="15">
        <f aca="true" t="shared" si="211" ref="H784:H790">SUM(E784+G784)</f>
        <v>0</v>
      </c>
      <c r="I784" s="64">
        <f>H784</f>
        <v>0</v>
      </c>
      <c r="J784" s="31"/>
      <c r="K784" s="33" t="s">
        <v>329</v>
      </c>
    </row>
    <row r="785" spans="1:11" ht="12.75">
      <c r="A785" s="5" t="s">
        <v>630</v>
      </c>
      <c r="B785" s="23" t="s">
        <v>7</v>
      </c>
      <c r="C785" s="14" t="s">
        <v>8</v>
      </c>
      <c r="D785" s="15">
        <v>14621.51</v>
      </c>
      <c r="E785" s="15">
        <v>15200</v>
      </c>
      <c r="F785" s="34">
        <v>7110.6</v>
      </c>
      <c r="G785" s="15"/>
      <c r="H785" s="15">
        <f t="shared" si="211"/>
        <v>15200</v>
      </c>
      <c r="I785" s="64">
        <v>15400</v>
      </c>
      <c r="J785" s="31"/>
      <c r="K785" s="33" t="s">
        <v>868</v>
      </c>
    </row>
    <row r="786" spans="1:11" ht="12.75">
      <c r="A786" s="5" t="s">
        <v>630</v>
      </c>
      <c r="B786" s="23" t="s">
        <v>11</v>
      </c>
      <c r="C786" s="14" t="s">
        <v>12</v>
      </c>
      <c r="D786" s="15">
        <v>1227.96</v>
      </c>
      <c r="E786" s="15">
        <v>1300</v>
      </c>
      <c r="F786" s="34">
        <v>589.28</v>
      </c>
      <c r="G786" s="15"/>
      <c r="H786" s="15">
        <f t="shared" si="211"/>
        <v>1300</v>
      </c>
      <c r="I786" s="64">
        <f>H786</f>
        <v>1300</v>
      </c>
      <c r="J786" s="31"/>
      <c r="K786" s="33" t="s">
        <v>868</v>
      </c>
    </row>
    <row r="787" spans="1:11" ht="12.75">
      <c r="A787" s="5" t="s">
        <v>630</v>
      </c>
      <c r="B787" s="23" t="s">
        <v>13</v>
      </c>
      <c r="C787" s="14" t="s">
        <v>14</v>
      </c>
      <c r="D787" s="15">
        <v>2541.38</v>
      </c>
      <c r="E787" s="15">
        <v>3100</v>
      </c>
      <c r="F787" s="34">
        <v>1243.69</v>
      </c>
      <c r="G787" s="15"/>
      <c r="H787" s="15">
        <f t="shared" si="211"/>
        <v>3100</v>
      </c>
      <c r="I787" s="64">
        <f>H787</f>
        <v>3100</v>
      </c>
      <c r="J787" s="31"/>
      <c r="K787" s="33" t="s">
        <v>868</v>
      </c>
    </row>
    <row r="788" spans="1:11" ht="12.75">
      <c r="A788" s="5" t="s">
        <v>630</v>
      </c>
      <c r="B788" s="23" t="s">
        <v>631</v>
      </c>
      <c r="C788" s="14" t="s">
        <v>632</v>
      </c>
      <c r="D788" s="15">
        <v>10910.02</v>
      </c>
      <c r="E788" s="15">
        <v>5000</v>
      </c>
      <c r="F788" s="34">
        <v>39.87</v>
      </c>
      <c r="G788" s="15"/>
      <c r="H788" s="15">
        <f t="shared" si="211"/>
        <v>5000</v>
      </c>
      <c r="I788" s="65">
        <v>2000</v>
      </c>
      <c r="J788" s="31"/>
      <c r="K788" s="33" t="s">
        <v>35</v>
      </c>
    </row>
    <row r="789" spans="1:11" ht="12.75">
      <c r="A789" s="5" t="s">
        <v>630</v>
      </c>
      <c r="B789" s="23" t="s">
        <v>633</v>
      </c>
      <c r="C789" s="14" t="s">
        <v>634</v>
      </c>
      <c r="D789" s="15">
        <v>1500</v>
      </c>
      <c r="E789" s="15">
        <v>1000</v>
      </c>
      <c r="F789" s="34">
        <v>0</v>
      </c>
      <c r="G789" s="15"/>
      <c r="H789" s="15">
        <f t="shared" si="211"/>
        <v>1000</v>
      </c>
      <c r="I789" s="6">
        <f>H789</f>
        <v>1000</v>
      </c>
      <c r="J789" s="31"/>
      <c r="K789" s="33" t="s">
        <v>329</v>
      </c>
    </row>
    <row r="790" spans="1:11" ht="12.75">
      <c r="A790" s="5" t="s">
        <v>630</v>
      </c>
      <c r="B790" s="23" t="s">
        <v>206</v>
      </c>
      <c r="C790" s="14" t="s">
        <v>207</v>
      </c>
      <c r="D790" s="15">
        <v>537.16</v>
      </c>
      <c r="E790" s="15">
        <v>0</v>
      </c>
      <c r="F790" s="34">
        <v>0</v>
      </c>
      <c r="G790" s="15"/>
      <c r="H790" s="15">
        <f t="shared" si="211"/>
        <v>0</v>
      </c>
      <c r="I790" s="6">
        <f>H790</f>
        <v>0</v>
      </c>
      <c r="J790" s="31"/>
      <c r="K790" s="33" t="s">
        <v>1</v>
      </c>
    </row>
    <row r="791" spans="1:11" ht="12.75">
      <c r="A791" s="5"/>
      <c r="B791" s="23"/>
      <c r="C791" s="16" t="s">
        <v>843</v>
      </c>
      <c r="D791" s="17">
        <f aca="true" t="shared" si="212" ref="D791:I791">SUM(D784)</f>
        <v>537.16</v>
      </c>
      <c r="E791" s="17">
        <f t="shared" si="212"/>
        <v>0</v>
      </c>
      <c r="F791" s="17">
        <f t="shared" si="212"/>
        <v>1231.13</v>
      </c>
      <c r="G791" s="17">
        <f t="shared" si="212"/>
        <v>0</v>
      </c>
      <c r="H791" s="17">
        <f t="shared" si="212"/>
        <v>0</v>
      </c>
      <c r="I791" s="7">
        <f t="shared" si="212"/>
        <v>0</v>
      </c>
      <c r="J791" s="38"/>
      <c r="K791" s="33"/>
    </row>
    <row r="792" spans="1:11" ht="12.75">
      <c r="A792" s="5"/>
      <c r="B792" s="23"/>
      <c r="C792" s="16" t="s">
        <v>844</v>
      </c>
      <c r="D792" s="17">
        <f aca="true" t="shared" si="213" ref="D792:I792">SUM(D785:D790)</f>
        <v>31338.030000000002</v>
      </c>
      <c r="E792" s="17">
        <f t="shared" si="213"/>
        <v>25600</v>
      </c>
      <c r="F792" s="17">
        <f t="shared" si="213"/>
        <v>8983.44</v>
      </c>
      <c r="G792" s="17">
        <f t="shared" si="213"/>
        <v>0</v>
      </c>
      <c r="H792" s="17">
        <f t="shared" si="213"/>
        <v>25600</v>
      </c>
      <c r="I792" s="7">
        <f t="shared" si="213"/>
        <v>22800</v>
      </c>
      <c r="J792" s="38"/>
      <c r="K792" s="33"/>
    </row>
    <row r="793" spans="1:11" ht="12.75">
      <c r="A793" s="5"/>
      <c r="B793" s="23"/>
      <c r="C793" s="16" t="s">
        <v>845</v>
      </c>
      <c r="D793" s="17">
        <f aca="true" t="shared" si="214" ref="D793:I793">D791-D792</f>
        <v>-30800.870000000003</v>
      </c>
      <c r="E793" s="17">
        <f t="shared" si="214"/>
        <v>-25600</v>
      </c>
      <c r="F793" s="17">
        <f t="shared" si="214"/>
        <v>-7752.31</v>
      </c>
      <c r="G793" s="17">
        <f t="shared" si="214"/>
        <v>0</v>
      </c>
      <c r="H793" s="17">
        <f t="shared" si="214"/>
        <v>-25600</v>
      </c>
      <c r="I793" s="7">
        <f t="shared" si="214"/>
        <v>-22800</v>
      </c>
      <c r="J793" s="38"/>
      <c r="K793" s="33"/>
    </row>
    <row r="794" spans="1:11" ht="12.75">
      <c r="A794" s="5" t="s">
        <v>635</v>
      </c>
      <c r="B794" s="23" t="s">
        <v>33</v>
      </c>
      <c r="C794" s="14" t="s">
        <v>307</v>
      </c>
      <c r="D794" s="15">
        <v>2425.62</v>
      </c>
      <c r="E794" s="15">
        <v>3300</v>
      </c>
      <c r="F794" s="34">
        <v>1733.78</v>
      </c>
      <c r="G794" s="15"/>
      <c r="H794" s="15">
        <f>SUM(E794+G794)</f>
        <v>3300</v>
      </c>
      <c r="I794" s="64">
        <f>H794</f>
        <v>3300</v>
      </c>
      <c r="J794" s="31"/>
      <c r="K794" s="33" t="s">
        <v>35</v>
      </c>
    </row>
    <row r="795" spans="1:11" ht="12.75">
      <c r="A795" s="5" t="s">
        <v>635</v>
      </c>
      <c r="B795" s="23" t="s">
        <v>636</v>
      </c>
      <c r="C795" s="14" t="s">
        <v>637</v>
      </c>
      <c r="D795" s="15">
        <v>0</v>
      </c>
      <c r="E795" s="15">
        <v>200</v>
      </c>
      <c r="F795" s="34">
        <v>43.21</v>
      </c>
      <c r="G795" s="15"/>
      <c r="H795" s="15">
        <f>SUM(E795+G795)</f>
        <v>200</v>
      </c>
      <c r="I795" s="64">
        <f>H795</f>
        <v>200</v>
      </c>
      <c r="J795" s="31"/>
      <c r="K795" s="33" t="s">
        <v>329</v>
      </c>
    </row>
    <row r="796" spans="1:11" ht="12.75">
      <c r="A796" s="5" t="s">
        <v>635</v>
      </c>
      <c r="B796" s="23" t="s">
        <v>638</v>
      </c>
      <c r="C796" s="14" t="s">
        <v>639</v>
      </c>
      <c r="D796" s="15">
        <v>86.43</v>
      </c>
      <c r="E796" s="15">
        <v>200</v>
      </c>
      <c r="F796" s="34">
        <v>219.99</v>
      </c>
      <c r="G796" s="15"/>
      <c r="H796" s="15">
        <f>SUM(E796+G796)</f>
        <v>200</v>
      </c>
      <c r="I796" s="64">
        <f>H796</f>
        <v>200</v>
      </c>
      <c r="J796" s="31"/>
      <c r="K796" s="33" t="s">
        <v>329</v>
      </c>
    </row>
    <row r="797" spans="1:11" ht="12.75">
      <c r="A797" s="5" t="s">
        <v>635</v>
      </c>
      <c r="B797" s="23" t="s">
        <v>640</v>
      </c>
      <c r="C797" s="14" t="s">
        <v>641</v>
      </c>
      <c r="D797" s="15">
        <v>308.46</v>
      </c>
      <c r="E797" s="15">
        <v>300</v>
      </c>
      <c r="F797" s="34">
        <v>0</v>
      </c>
      <c r="G797" s="15"/>
      <c r="H797" s="15">
        <f>SUM(E797+G797)</f>
        <v>300</v>
      </c>
      <c r="I797" s="64">
        <f>H797</f>
        <v>300</v>
      </c>
      <c r="J797" s="31"/>
      <c r="K797" s="33" t="s">
        <v>329</v>
      </c>
    </row>
    <row r="798" spans="1:11" ht="12.75">
      <c r="A798" s="5"/>
      <c r="B798" s="23"/>
      <c r="C798" s="16" t="s">
        <v>843</v>
      </c>
      <c r="D798" s="17">
        <f aca="true" t="shared" si="215" ref="D798:I798">SUM(D794)</f>
        <v>2425.62</v>
      </c>
      <c r="E798" s="17">
        <f t="shared" si="215"/>
        <v>3300</v>
      </c>
      <c r="F798" s="17">
        <f t="shared" si="215"/>
        <v>1733.78</v>
      </c>
      <c r="G798" s="17">
        <f t="shared" si="215"/>
        <v>0</v>
      </c>
      <c r="H798" s="17">
        <f t="shared" si="215"/>
        <v>3300</v>
      </c>
      <c r="I798" s="69">
        <f t="shared" si="215"/>
        <v>3300</v>
      </c>
      <c r="J798" s="38"/>
      <c r="K798" s="33"/>
    </row>
    <row r="799" spans="1:11" ht="12.75">
      <c r="A799" s="5"/>
      <c r="B799" s="23"/>
      <c r="C799" s="16" t="s">
        <v>844</v>
      </c>
      <c r="D799" s="17">
        <f aca="true" t="shared" si="216" ref="D799:I799">SUM(D795:D797)</f>
        <v>394.89</v>
      </c>
      <c r="E799" s="17">
        <f t="shared" si="216"/>
        <v>700</v>
      </c>
      <c r="F799" s="17">
        <f t="shared" si="216"/>
        <v>263.2</v>
      </c>
      <c r="G799" s="17">
        <f t="shared" si="216"/>
        <v>0</v>
      </c>
      <c r="H799" s="17">
        <f t="shared" si="216"/>
        <v>700</v>
      </c>
      <c r="I799" s="69">
        <f t="shared" si="216"/>
        <v>700</v>
      </c>
      <c r="J799" s="38"/>
      <c r="K799" s="33"/>
    </row>
    <row r="800" spans="1:11" ht="12.75">
      <c r="A800" s="5"/>
      <c r="B800" s="23"/>
      <c r="C800" s="16" t="s">
        <v>845</v>
      </c>
      <c r="D800" s="17">
        <f aca="true" t="shared" si="217" ref="D800:I800">D798-D799</f>
        <v>2030.73</v>
      </c>
      <c r="E800" s="17">
        <f t="shared" si="217"/>
        <v>2600</v>
      </c>
      <c r="F800" s="17">
        <f t="shared" si="217"/>
        <v>1470.58</v>
      </c>
      <c r="G800" s="17">
        <f t="shared" si="217"/>
        <v>0</v>
      </c>
      <c r="H800" s="17">
        <f t="shared" si="217"/>
        <v>2600</v>
      </c>
      <c r="I800" s="69">
        <f t="shared" si="217"/>
        <v>2600</v>
      </c>
      <c r="J800" s="38"/>
      <c r="K800" s="33"/>
    </row>
    <row r="801" spans="1:11" ht="12.75">
      <c r="A801" s="5" t="s">
        <v>642</v>
      </c>
      <c r="B801" s="23" t="s">
        <v>7</v>
      </c>
      <c r="C801" s="14" t="s">
        <v>8</v>
      </c>
      <c r="D801" s="15">
        <v>14621.59</v>
      </c>
      <c r="E801" s="15">
        <v>15200</v>
      </c>
      <c r="F801" s="34">
        <v>7110.64</v>
      </c>
      <c r="G801" s="15"/>
      <c r="H801" s="15">
        <f>SUM(E801+G801)</f>
        <v>15200</v>
      </c>
      <c r="I801" s="64">
        <v>15400</v>
      </c>
      <c r="J801" s="31"/>
      <c r="K801" s="33" t="s">
        <v>868</v>
      </c>
    </row>
    <row r="802" spans="1:11" ht="12.75">
      <c r="A802" s="5" t="s">
        <v>642</v>
      </c>
      <c r="B802" s="23" t="s">
        <v>11</v>
      </c>
      <c r="C802" s="14" t="s">
        <v>12</v>
      </c>
      <c r="D802" s="15">
        <v>1228.4</v>
      </c>
      <c r="E802" s="15">
        <v>1300</v>
      </c>
      <c r="F802" s="34">
        <v>589.52</v>
      </c>
      <c r="G802" s="15"/>
      <c r="H802" s="15">
        <f>SUM(E802+G802)</f>
        <v>1300</v>
      </c>
      <c r="I802" s="64">
        <f>H802</f>
        <v>1300</v>
      </c>
      <c r="J802" s="31"/>
      <c r="K802" s="33" t="s">
        <v>868</v>
      </c>
    </row>
    <row r="803" spans="1:11" ht="12.75">
      <c r="A803" s="5" t="s">
        <v>642</v>
      </c>
      <c r="B803" s="23" t="s">
        <v>13</v>
      </c>
      <c r="C803" s="14" t="s">
        <v>14</v>
      </c>
      <c r="D803" s="15">
        <v>2541.59</v>
      </c>
      <c r="E803" s="15">
        <v>3100</v>
      </c>
      <c r="F803" s="34">
        <v>1243.87</v>
      </c>
      <c r="G803" s="15"/>
      <c r="H803" s="15">
        <f>SUM(E803+G803)</f>
        <v>3100</v>
      </c>
      <c r="I803" s="64">
        <f>H803</f>
        <v>3100</v>
      </c>
      <c r="J803" s="31"/>
      <c r="K803" s="33" t="s">
        <v>868</v>
      </c>
    </row>
    <row r="804" spans="1:11" ht="12.75">
      <c r="A804" s="5" t="s">
        <v>642</v>
      </c>
      <c r="B804" s="23" t="s">
        <v>643</v>
      </c>
      <c r="C804" s="14" t="s">
        <v>644</v>
      </c>
      <c r="D804" s="15">
        <v>2728.77</v>
      </c>
      <c r="E804" s="15">
        <v>3000</v>
      </c>
      <c r="F804" s="34">
        <v>830.91</v>
      </c>
      <c r="G804" s="15"/>
      <c r="H804" s="15">
        <f>SUM(E804+G804)</f>
        <v>3000</v>
      </c>
      <c r="I804" s="64">
        <f>H804</f>
        <v>3000</v>
      </c>
      <c r="J804" s="31"/>
      <c r="K804" s="33" t="s">
        <v>329</v>
      </c>
    </row>
    <row r="805" spans="1:11" ht="12.75">
      <c r="A805" s="5" t="s">
        <v>642</v>
      </c>
      <c r="B805" s="23" t="s">
        <v>645</v>
      </c>
      <c r="C805" s="14" t="s">
        <v>646</v>
      </c>
      <c r="D805" s="15">
        <v>2560</v>
      </c>
      <c r="E805" s="15">
        <v>2600</v>
      </c>
      <c r="F805" s="34">
        <v>0</v>
      </c>
      <c r="G805" s="15"/>
      <c r="H805" s="15">
        <f>SUM(E805+G805)</f>
        <v>2600</v>
      </c>
      <c r="I805" s="64">
        <f>H805</f>
        <v>2600</v>
      </c>
      <c r="J805" s="31"/>
      <c r="K805" s="33" t="s">
        <v>329</v>
      </c>
    </row>
    <row r="806" spans="1:11" ht="12.75">
      <c r="A806" s="5"/>
      <c r="B806" s="23"/>
      <c r="C806" s="16" t="s">
        <v>843</v>
      </c>
      <c r="D806" s="17">
        <f aca="true" t="shared" si="218" ref="D806:I806">SUM(0)</f>
        <v>0</v>
      </c>
      <c r="E806" s="17">
        <f t="shared" si="218"/>
        <v>0</v>
      </c>
      <c r="F806" s="17">
        <f t="shared" si="218"/>
        <v>0</v>
      </c>
      <c r="G806" s="17">
        <f t="shared" si="218"/>
        <v>0</v>
      </c>
      <c r="H806" s="17">
        <f t="shared" si="218"/>
        <v>0</v>
      </c>
      <c r="I806" s="69">
        <f t="shared" si="218"/>
        <v>0</v>
      </c>
      <c r="J806" s="38"/>
      <c r="K806" s="33"/>
    </row>
    <row r="807" spans="1:11" ht="12.75">
      <c r="A807" s="5"/>
      <c r="B807" s="23"/>
      <c r="C807" s="16" t="s">
        <v>844</v>
      </c>
      <c r="D807" s="17">
        <f aca="true" t="shared" si="219" ref="D807:I807">SUM(D801:D805)</f>
        <v>23680.350000000002</v>
      </c>
      <c r="E807" s="17">
        <f t="shared" si="219"/>
        <v>25200</v>
      </c>
      <c r="F807" s="17">
        <f t="shared" si="219"/>
        <v>9774.939999999999</v>
      </c>
      <c r="G807" s="17">
        <f t="shared" si="219"/>
        <v>0</v>
      </c>
      <c r="H807" s="17">
        <f t="shared" si="219"/>
        <v>25200</v>
      </c>
      <c r="I807" s="69">
        <f t="shared" si="219"/>
        <v>25400</v>
      </c>
      <c r="J807" s="38"/>
      <c r="K807" s="33"/>
    </row>
    <row r="808" spans="1:11" ht="12.75">
      <c r="A808" s="5"/>
      <c r="B808" s="23"/>
      <c r="C808" s="16" t="s">
        <v>845</v>
      </c>
      <c r="D808" s="17">
        <f aca="true" t="shared" si="220" ref="D808:I808">D806-D807</f>
        <v>-23680.350000000002</v>
      </c>
      <c r="E808" s="17">
        <f t="shared" si="220"/>
        <v>-25200</v>
      </c>
      <c r="F808" s="17">
        <f t="shared" si="220"/>
        <v>-9774.939999999999</v>
      </c>
      <c r="G808" s="17">
        <f t="shared" si="220"/>
        <v>0</v>
      </c>
      <c r="H808" s="17">
        <f t="shared" si="220"/>
        <v>-25200</v>
      </c>
      <c r="I808" s="69">
        <f t="shared" si="220"/>
        <v>-25400</v>
      </c>
      <c r="J808" s="38"/>
      <c r="K808" s="33"/>
    </row>
    <row r="809" spans="1:11" ht="12.75">
      <c r="A809" s="5" t="s">
        <v>647</v>
      </c>
      <c r="B809" s="23" t="s">
        <v>160</v>
      </c>
      <c r="C809" s="14" t="s">
        <v>161</v>
      </c>
      <c r="D809" s="15">
        <v>5062</v>
      </c>
      <c r="E809" s="15">
        <v>900</v>
      </c>
      <c r="F809" s="34">
        <v>533</v>
      </c>
      <c r="G809" s="15"/>
      <c r="H809" s="15">
        <f aca="true" t="shared" si="221" ref="H809:H822">SUM(E809+G809)</f>
        <v>900</v>
      </c>
      <c r="I809" s="64">
        <f>H809</f>
        <v>900</v>
      </c>
      <c r="J809" s="31"/>
      <c r="K809" s="33" t="s">
        <v>648</v>
      </c>
    </row>
    <row r="810" spans="1:11" ht="12.75">
      <c r="A810" s="5" t="s">
        <v>647</v>
      </c>
      <c r="B810" s="23" t="s">
        <v>212</v>
      </c>
      <c r="C810" s="14" t="s">
        <v>649</v>
      </c>
      <c r="D810" s="15">
        <v>3150</v>
      </c>
      <c r="E810" s="15">
        <v>5500</v>
      </c>
      <c r="F810" s="34">
        <v>2873</v>
      </c>
      <c r="G810" s="15"/>
      <c r="H810" s="15">
        <f t="shared" si="221"/>
        <v>5500</v>
      </c>
      <c r="I810" s="64">
        <f aca="true" t="shared" si="222" ref="I810:I822">H810</f>
        <v>5500</v>
      </c>
      <c r="J810" s="31"/>
      <c r="K810" s="33" t="s">
        <v>648</v>
      </c>
    </row>
    <row r="811" spans="1:11" ht="12.75">
      <c r="A811" s="5" t="s">
        <v>647</v>
      </c>
      <c r="B811" s="23" t="s">
        <v>157</v>
      </c>
      <c r="C811" s="14" t="s">
        <v>158</v>
      </c>
      <c r="D811" s="15">
        <v>0</v>
      </c>
      <c r="E811" s="15">
        <v>100</v>
      </c>
      <c r="F811" s="34">
        <v>0</v>
      </c>
      <c r="G811" s="15"/>
      <c r="H811" s="15">
        <f t="shared" si="221"/>
        <v>100</v>
      </c>
      <c r="I811" s="64">
        <f t="shared" si="222"/>
        <v>100</v>
      </c>
      <c r="J811" s="31"/>
      <c r="K811" s="33" t="s">
        <v>648</v>
      </c>
    </row>
    <row r="812" spans="1:11" ht="12.75">
      <c r="A812" s="5" t="s">
        <v>647</v>
      </c>
      <c r="B812" s="23" t="s">
        <v>51</v>
      </c>
      <c r="C812" s="14" t="s">
        <v>52</v>
      </c>
      <c r="D812" s="15">
        <v>0</v>
      </c>
      <c r="E812" s="15">
        <v>0</v>
      </c>
      <c r="F812" s="34">
        <v>0</v>
      </c>
      <c r="G812" s="15"/>
      <c r="H812" s="15">
        <f t="shared" si="221"/>
        <v>0</v>
      </c>
      <c r="I812" s="64">
        <f t="shared" si="222"/>
        <v>0</v>
      </c>
      <c r="J812" s="31"/>
      <c r="K812" s="33" t="s">
        <v>1</v>
      </c>
    </row>
    <row r="813" spans="1:11" ht="12.75">
      <c r="A813" s="5" t="s">
        <v>647</v>
      </c>
      <c r="B813" s="23" t="s">
        <v>5</v>
      </c>
      <c r="C813" s="14" t="s">
        <v>6</v>
      </c>
      <c r="D813" s="15">
        <v>55642.33</v>
      </c>
      <c r="E813" s="15">
        <v>56700</v>
      </c>
      <c r="F813" s="34">
        <v>32918.48</v>
      </c>
      <c r="G813" s="15">
        <v>-2500</v>
      </c>
      <c r="H813" s="15">
        <f t="shared" si="221"/>
        <v>54200</v>
      </c>
      <c r="I813" s="64">
        <v>58000</v>
      </c>
      <c r="J813" s="31"/>
      <c r="K813" s="33" t="s">
        <v>868</v>
      </c>
    </row>
    <row r="814" spans="1:11" ht="12.75">
      <c r="A814" s="5" t="s">
        <v>647</v>
      </c>
      <c r="B814" s="23" t="s">
        <v>7</v>
      </c>
      <c r="C814" s="14" t="s">
        <v>8</v>
      </c>
      <c r="D814" s="15">
        <v>72407.47</v>
      </c>
      <c r="E814" s="15">
        <v>75300</v>
      </c>
      <c r="F814" s="34">
        <v>35495.33</v>
      </c>
      <c r="G814" s="15"/>
      <c r="H814" s="15">
        <f t="shared" si="221"/>
        <v>75300</v>
      </c>
      <c r="I814" s="64">
        <v>77000</v>
      </c>
      <c r="J814" s="31"/>
      <c r="K814" s="33" t="s">
        <v>868</v>
      </c>
    </row>
    <row r="815" spans="1:11" ht="12.75">
      <c r="A815" s="5" t="s">
        <v>647</v>
      </c>
      <c r="B815" s="23" t="s">
        <v>9</v>
      </c>
      <c r="C815" s="14" t="s">
        <v>10</v>
      </c>
      <c r="D815" s="15">
        <v>21445.3</v>
      </c>
      <c r="E815" s="15">
        <v>22000</v>
      </c>
      <c r="F815" s="34">
        <v>0</v>
      </c>
      <c r="G815" s="15">
        <v>-1500</v>
      </c>
      <c r="H815" s="15">
        <f t="shared" si="221"/>
        <v>20500</v>
      </c>
      <c r="I815" s="64">
        <v>23100</v>
      </c>
      <c r="J815" s="31"/>
      <c r="K815" s="33" t="s">
        <v>868</v>
      </c>
    </row>
    <row r="816" spans="1:11" ht="12.75">
      <c r="A816" s="5" t="s">
        <v>647</v>
      </c>
      <c r="B816" s="23" t="s">
        <v>11</v>
      </c>
      <c r="C816" s="14" t="s">
        <v>12</v>
      </c>
      <c r="D816" s="15">
        <v>6226.76</v>
      </c>
      <c r="E816" s="15">
        <v>6500</v>
      </c>
      <c r="F816" s="34">
        <v>3019.15</v>
      </c>
      <c r="G816" s="15"/>
      <c r="H816" s="15">
        <f t="shared" si="221"/>
        <v>6500</v>
      </c>
      <c r="I816" s="64">
        <v>6600</v>
      </c>
      <c r="J816" s="31"/>
      <c r="K816" s="33" t="s">
        <v>868</v>
      </c>
    </row>
    <row r="817" spans="1:11" ht="12.75">
      <c r="A817" s="5" t="s">
        <v>647</v>
      </c>
      <c r="B817" s="23" t="s">
        <v>13</v>
      </c>
      <c r="C817" s="14" t="s">
        <v>14</v>
      </c>
      <c r="D817" s="15">
        <v>14820.44</v>
      </c>
      <c r="E817" s="15">
        <v>15100</v>
      </c>
      <c r="F817" s="34">
        <v>7284.26</v>
      </c>
      <c r="G817" s="15"/>
      <c r="H817" s="15">
        <f t="shared" si="221"/>
        <v>15100</v>
      </c>
      <c r="I817" s="64">
        <v>15300</v>
      </c>
      <c r="J817" s="31"/>
      <c r="K817" s="33" t="s">
        <v>868</v>
      </c>
    </row>
    <row r="818" spans="1:11" ht="12.75">
      <c r="A818" s="5" t="s">
        <v>647</v>
      </c>
      <c r="B818" s="23" t="s">
        <v>481</v>
      </c>
      <c r="C818" s="14" t="s">
        <v>650</v>
      </c>
      <c r="D818" s="15">
        <v>480</v>
      </c>
      <c r="E818" s="15">
        <v>500</v>
      </c>
      <c r="F818" s="34">
        <v>480</v>
      </c>
      <c r="G818" s="15"/>
      <c r="H818" s="15">
        <f t="shared" si="221"/>
        <v>500</v>
      </c>
      <c r="I818" s="64">
        <f t="shared" si="222"/>
        <v>500</v>
      </c>
      <c r="J818" s="31"/>
      <c r="K818" s="33" t="s">
        <v>35</v>
      </c>
    </row>
    <row r="819" spans="1:11" ht="12.75">
      <c r="A819" s="5" t="s">
        <v>647</v>
      </c>
      <c r="B819" s="23" t="s">
        <v>651</v>
      </c>
      <c r="C819" s="14" t="s">
        <v>652</v>
      </c>
      <c r="D819" s="15">
        <v>5.11</v>
      </c>
      <c r="E819" s="15">
        <v>100</v>
      </c>
      <c r="F819" s="34">
        <v>0</v>
      </c>
      <c r="G819" s="15"/>
      <c r="H819" s="15">
        <f t="shared" si="221"/>
        <v>100</v>
      </c>
      <c r="I819" s="64">
        <f t="shared" si="222"/>
        <v>100</v>
      </c>
      <c r="J819" s="31"/>
      <c r="K819" s="33" t="s">
        <v>648</v>
      </c>
    </row>
    <row r="820" spans="1:11" ht="12.75">
      <c r="A820" s="5" t="s">
        <v>647</v>
      </c>
      <c r="B820" s="23" t="s">
        <v>28</v>
      </c>
      <c r="C820" s="14" t="s">
        <v>29</v>
      </c>
      <c r="D820" s="15">
        <v>0</v>
      </c>
      <c r="E820" s="15">
        <v>0</v>
      </c>
      <c r="F820" s="34">
        <v>0</v>
      </c>
      <c r="G820" s="15"/>
      <c r="H820" s="15">
        <f t="shared" si="221"/>
        <v>0</v>
      </c>
      <c r="I820" s="64">
        <f t="shared" si="222"/>
        <v>0</v>
      </c>
      <c r="J820" s="31"/>
      <c r="K820" s="33" t="s">
        <v>1</v>
      </c>
    </row>
    <row r="821" spans="1:11" ht="12.75">
      <c r="A821" s="5" t="s">
        <v>647</v>
      </c>
      <c r="B821" s="23" t="s">
        <v>129</v>
      </c>
      <c r="C821" s="14" t="s">
        <v>130</v>
      </c>
      <c r="D821" s="15">
        <v>0</v>
      </c>
      <c r="E821" s="15">
        <v>500</v>
      </c>
      <c r="F821" s="34">
        <v>0</v>
      </c>
      <c r="G821" s="15"/>
      <c r="H821" s="15">
        <f t="shared" si="221"/>
        <v>500</v>
      </c>
      <c r="I821" s="64">
        <f t="shared" si="222"/>
        <v>500</v>
      </c>
      <c r="J821" s="31"/>
      <c r="K821" s="33" t="s">
        <v>648</v>
      </c>
    </row>
    <row r="822" spans="1:11" ht="12.75">
      <c r="A822" s="5" t="s">
        <v>647</v>
      </c>
      <c r="B822" s="23" t="s">
        <v>653</v>
      </c>
      <c r="C822" s="14" t="s">
        <v>654</v>
      </c>
      <c r="D822" s="15">
        <v>0</v>
      </c>
      <c r="E822" s="15">
        <v>0</v>
      </c>
      <c r="F822" s="34">
        <v>0</v>
      </c>
      <c r="G822" s="15"/>
      <c r="H822" s="15">
        <f t="shared" si="221"/>
        <v>0</v>
      </c>
      <c r="I822" s="64">
        <f t="shared" si="222"/>
        <v>0</v>
      </c>
      <c r="J822" s="31"/>
      <c r="K822" s="33" t="s">
        <v>648</v>
      </c>
    </row>
    <row r="823" spans="1:11" ht="12.75">
      <c r="A823" s="5"/>
      <c r="B823" s="23"/>
      <c r="C823" s="16" t="s">
        <v>843</v>
      </c>
      <c r="D823" s="17">
        <f aca="true" t="shared" si="223" ref="D823:I823">SUM(D809:D812)</f>
        <v>8212</v>
      </c>
      <c r="E823" s="17">
        <f t="shared" si="223"/>
        <v>6500</v>
      </c>
      <c r="F823" s="17">
        <f t="shared" si="223"/>
        <v>3406</v>
      </c>
      <c r="G823" s="17">
        <f t="shared" si="223"/>
        <v>0</v>
      </c>
      <c r="H823" s="17">
        <f t="shared" si="223"/>
        <v>6500</v>
      </c>
      <c r="I823" s="69">
        <f t="shared" si="223"/>
        <v>6500</v>
      </c>
      <c r="J823" s="38"/>
      <c r="K823" s="33"/>
    </row>
    <row r="824" spans="1:11" ht="12.75">
      <c r="A824" s="5"/>
      <c r="B824" s="23"/>
      <c r="C824" s="16" t="s">
        <v>844</v>
      </c>
      <c r="D824" s="17">
        <f aca="true" t="shared" si="224" ref="D824:I824">SUM(D813:D822)</f>
        <v>171027.41</v>
      </c>
      <c r="E824" s="17">
        <f t="shared" si="224"/>
        <v>176700</v>
      </c>
      <c r="F824" s="17">
        <f t="shared" si="224"/>
        <v>79197.21999999999</v>
      </c>
      <c r="G824" s="17">
        <f t="shared" si="224"/>
        <v>-4000</v>
      </c>
      <c r="H824" s="17">
        <f t="shared" si="224"/>
        <v>172700</v>
      </c>
      <c r="I824" s="69">
        <f t="shared" si="224"/>
        <v>181100</v>
      </c>
      <c r="J824" s="38"/>
      <c r="K824" s="33"/>
    </row>
    <row r="825" spans="1:11" ht="12.75">
      <c r="A825" s="5"/>
      <c r="B825" s="23"/>
      <c r="C825" s="16" t="s">
        <v>845</v>
      </c>
      <c r="D825" s="17">
        <f aca="true" t="shared" si="225" ref="D825:I825">D823-D824</f>
        <v>-162815.41</v>
      </c>
      <c r="E825" s="17">
        <f t="shared" si="225"/>
        <v>-170200</v>
      </c>
      <c r="F825" s="17">
        <f t="shared" si="225"/>
        <v>-75791.21999999999</v>
      </c>
      <c r="G825" s="17">
        <f t="shared" si="225"/>
        <v>4000</v>
      </c>
      <c r="H825" s="17">
        <f t="shared" si="225"/>
        <v>-166200</v>
      </c>
      <c r="I825" s="69">
        <f t="shared" si="225"/>
        <v>-174600</v>
      </c>
      <c r="J825" s="38"/>
      <c r="K825" s="33"/>
    </row>
    <row r="826" spans="1:11" ht="12.75">
      <c r="A826" s="5" t="s">
        <v>655</v>
      </c>
      <c r="B826" s="23" t="s">
        <v>656</v>
      </c>
      <c r="C826" s="14" t="s">
        <v>657</v>
      </c>
      <c r="D826" s="15">
        <v>0</v>
      </c>
      <c r="E826" s="15">
        <v>5000</v>
      </c>
      <c r="F826" s="34">
        <v>0</v>
      </c>
      <c r="G826" s="15"/>
      <c r="H826" s="15">
        <f aca="true" t="shared" si="226" ref="H826:H831">SUM(E826+G826)</f>
        <v>5000</v>
      </c>
      <c r="I826" s="64">
        <f>H826</f>
        <v>5000</v>
      </c>
      <c r="J826" s="31"/>
      <c r="K826" s="33" t="s">
        <v>35</v>
      </c>
    </row>
    <row r="827" spans="1:11" ht="12.75">
      <c r="A827" s="5" t="s">
        <v>655</v>
      </c>
      <c r="B827" s="23" t="s">
        <v>7</v>
      </c>
      <c r="C827" s="14" t="s">
        <v>8</v>
      </c>
      <c r="D827" s="15">
        <v>101168.02</v>
      </c>
      <c r="E827" s="15">
        <v>107200</v>
      </c>
      <c r="F827" s="34">
        <v>50456.28</v>
      </c>
      <c r="G827" s="15"/>
      <c r="H827" s="15">
        <f t="shared" si="226"/>
        <v>107200</v>
      </c>
      <c r="I827" s="64">
        <v>109600</v>
      </c>
      <c r="J827" s="31"/>
      <c r="K827" s="33" t="s">
        <v>868</v>
      </c>
    </row>
    <row r="828" spans="1:11" ht="12.75">
      <c r="A828" s="5" t="s">
        <v>655</v>
      </c>
      <c r="B828" s="23" t="s">
        <v>11</v>
      </c>
      <c r="C828" s="14" t="s">
        <v>12</v>
      </c>
      <c r="D828" s="15">
        <v>8581.81</v>
      </c>
      <c r="E828" s="15">
        <v>8900</v>
      </c>
      <c r="F828" s="34">
        <v>4229.55</v>
      </c>
      <c r="G828" s="15"/>
      <c r="H828" s="15">
        <f t="shared" si="226"/>
        <v>8900</v>
      </c>
      <c r="I828" s="64">
        <v>9100</v>
      </c>
      <c r="J828" s="31"/>
      <c r="K828" s="33" t="s">
        <v>868</v>
      </c>
    </row>
    <row r="829" spans="1:11" ht="12.75">
      <c r="A829" s="5" t="s">
        <v>655</v>
      </c>
      <c r="B829" s="23" t="s">
        <v>13</v>
      </c>
      <c r="C829" s="14" t="s">
        <v>14</v>
      </c>
      <c r="D829" s="15">
        <v>19214.42</v>
      </c>
      <c r="E829" s="15">
        <v>21500</v>
      </c>
      <c r="F829" s="34">
        <v>9649.89</v>
      </c>
      <c r="G829" s="15"/>
      <c r="H829" s="15">
        <f t="shared" si="226"/>
        <v>21500</v>
      </c>
      <c r="I829" s="64">
        <v>21800</v>
      </c>
      <c r="J829" s="31"/>
      <c r="K829" s="33" t="s">
        <v>868</v>
      </c>
    </row>
    <row r="830" spans="1:11" ht="12.75">
      <c r="A830" s="5" t="s">
        <v>655</v>
      </c>
      <c r="B830" s="23" t="s">
        <v>103</v>
      </c>
      <c r="C830" s="14" t="s">
        <v>658</v>
      </c>
      <c r="D830" s="15">
        <v>3535.42</v>
      </c>
      <c r="E830" s="15">
        <v>3000</v>
      </c>
      <c r="F830" s="34">
        <v>1495.05</v>
      </c>
      <c r="G830" s="15"/>
      <c r="H830" s="15">
        <f t="shared" si="226"/>
        <v>3000</v>
      </c>
      <c r="I830" s="64">
        <f>H830</f>
        <v>3000</v>
      </c>
      <c r="J830" s="31"/>
      <c r="K830" s="33" t="s">
        <v>35</v>
      </c>
    </row>
    <row r="831" spans="1:11" ht="12.75">
      <c r="A831" s="5" t="s">
        <v>655</v>
      </c>
      <c r="B831" s="23" t="s">
        <v>659</v>
      </c>
      <c r="C831" s="14" t="s">
        <v>660</v>
      </c>
      <c r="D831" s="15">
        <v>3474.5</v>
      </c>
      <c r="E831" s="15">
        <v>2000</v>
      </c>
      <c r="F831" s="34">
        <v>0</v>
      </c>
      <c r="G831" s="15"/>
      <c r="H831" s="15">
        <f t="shared" si="226"/>
        <v>2000</v>
      </c>
      <c r="I831" s="64">
        <f>H831</f>
        <v>2000</v>
      </c>
      <c r="J831" s="31"/>
      <c r="K831" s="33" t="s">
        <v>35</v>
      </c>
    </row>
    <row r="832" spans="1:11" ht="12.75">
      <c r="A832" s="5"/>
      <c r="B832" s="23"/>
      <c r="C832" s="16" t="s">
        <v>843</v>
      </c>
      <c r="D832" s="17">
        <f aca="true" t="shared" si="227" ref="D832:I832">SUM(D826)</f>
        <v>0</v>
      </c>
      <c r="E832" s="17">
        <f t="shared" si="227"/>
        <v>5000</v>
      </c>
      <c r="F832" s="17">
        <f t="shared" si="227"/>
        <v>0</v>
      </c>
      <c r="G832" s="17">
        <f t="shared" si="227"/>
        <v>0</v>
      </c>
      <c r="H832" s="17">
        <f t="shared" si="227"/>
        <v>5000</v>
      </c>
      <c r="I832" s="69">
        <f t="shared" si="227"/>
        <v>5000</v>
      </c>
      <c r="J832" s="38"/>
      <c r="K832" s="33"/>
    </row>
    <row r="833" spans="1:11" ht="12.75">
      <c r="A833" s="5"/>
      <c r="B833" s="23"/>
      <c r="C833" s="16" t="s">
        <v>844</v>
      </c>
      <c r="D833" s="17">
        <f aca="true" t="shared" si="228" ref="D833:I833">SUM(D827:D831)</f>
        <v>135974.17</v>
      </c>
      <c r="E833" s="17">
        <f t="shared" si="228"/>
        <v>142600</v>
      </c>
      <c r="F833" s="17">
        <f t="shared" si="228"/>
        <v>65830.77</v>
      </c>
      <c r="G833" s="17">
        <f t="shared" si="228"/>
        <v>0</v>
      </c>
      <c r="H833" s="17">
        <f t="shared" si="228"/>
        <v>142600</v>
      </c>
      <c r="I833" s="69">
        <f t="shared" si="228"/>
        <v>145500</v>
      </c>
      <c r="J833" s="38"/>
      <c r="K833" s="33"/>
    </row>
    <row r="834" spans="1:11" ht="12.75">
      <c r="A834" s="5"/>
      <c r="B834" s="23"/>
      <c r="C834" s="16" t="s">
        <v>845</v>
      </c>
      <c r="D834" s="17">
        <f aca="true" t="shared" si="229" ref="D834:I834">D832-D833</f>
        <v>-135974.17</v>
      </c>
      <c r="E834" s="17">
        <f t="shared" si="229"/>
        <v>-137600</v>
      </c>
      <c r="F834" s="17">
        <f t="shared" si="229"/>
        <v>-65830.77</v>
      </c>
      <c r="G834" s="17">
        <f t="shared" si="229"/>
        <v>0</v>
      </c>
      <c r="H834" s="17">
        <f t="shared" si="229"/>
        <v>-137600</v>
      </c>
      <c r="I834" s="69">
        <f t="shared" si="229"/>
        <v>-140500</v>
      </c>
      <c r="J834" s="38"/>
      <c r="K834" s="33"/>
    </row>
    <row r="835" spans="1:11" ht="12.75">
      <c r="A835" s="5" t="s">
        <v>661</v>
      </c>
      <c r="B835" s="23" t="s">
        <v>662</v>
      </c>
      <c r="C835" s="14" t="s">
        <v>663</v>
      </c>
      <c r="D835" s="15">
        <v>35.79</v>
      </c>
      <c r="E835" s="15">
        <v>0</v>
      </c>
      <c r="F835" s="34">
        <v>15.33</v>
      </c>
      <c r="G835" s="15"/>
      <c r="H835" s="15">
        <f>SUM(E835+G835)</f>
        <v>0</v>
      </c>
      <c r="I835" s="64">
        <v>0</v>
      </c>
      <c r="J835" s="31"/>
      <c r="K835" s="33" t="s">
        <v>42</v>
      </c>
    </row>
    <row r="836" spans="1:11" ht="12.75">
      <c r="A836" s="5" t="s">
        <v>661</v>
      </c>
      <c r="B836" s="23" t="s">
        <v>664</v>
      </c>
      <c r="C836" s="14" t="s">
        <v>665</v>
      </c>
      <c r="D836" s="15">
        <v>4133.07</v>
      </c>
      <c r="E836" s="15">
        <v>4000</v>
      </c>
      <c r="F836" s="34">
        <v>0</v>
      </c>
      <c r="G836" s="15"/>
      <c r="H836" s="15">
        <f>SUM(E836+G836)</f>
        <v>4000</v>
      </c>
      <c r="I836" s="64">
        <v>3800</v>
      </c>
      <c r="J836" s="31"/>
      <c r="K836" s="33" t="s">
        <v>42</v>
      </c>
    </row>
    <row r="837" spans="1:11" ht="12.75">
      <c r="A837" s="5" t="s">
        <v>661</v>
      </c>
      <c r="B837" s="23" t="s">
        <v>356</v>
      </c>
      <c r="C837" s="14" t="s">
        <v>666</v>
      </c>
      <c r="D837" s="15">
        <v>2046.42</v>
      </c>
      <c r="E837" s="15">
        <v>2000</v>
      </c>
      <c r="F837" s="34">
        <v>0</v>
      </c>
      <c r="G837" s="15"/>
      <c r="H837" s="15">
        <f>SUM(E837+G837)</f>
        <v>2000</v>
      </c>
      <c r="I837" s="64">
        <v>2000</v>
      </c>
      <c r="J837" s="31"/>
      <c r="K837" s="33" t="s">
        <v>42</v>
      </c>
    </row>
    <row r="838" spans="1:11" ht="12.75">
      <c r="A838" s="5"/>
      <c r="B838" s="23"/>
      <c r="C838" s="16" t="s">
        <v>843</v>
      </c>
      <c r="D838" s="17">
        <f aca="true" t="shared" si="230" ref="D838:I838">SUM(D835:D836)</f>
        <v>4168.86</v>
      </c>
      <c r="E838" s="17">
        <f t="shared" si="230"/>
        <v>4000</v>
      </c>
      <c r="F838" s="17">
        <f t="shared" si="230"/>
        <v>15.33</v>
      </c>
      <c r="G838" s="17">
        <f t="shared" si="230"/>
        <v>0</v>
      </c>
      <c r="H838" s="17">
        <f t="shared" si="230"/>
        <v>4000</v>
      </c>
      <c r="I838" s="69">
        <f t="shared" si="230"/>
        <v>3800</v>
      </c>
      <c r="J838" s="38"/>
      <c r="K838" s="33"/>
    </row>
    <row r="839" spans="1:11" ht="12.75">
      <c r="A839" s="5"/>
      <c r="B839" s="23"/>
      <c r="C839" s="16" t="s">
        <v>844</v>
      </c>
      <c r="D839" s="17">
        <f aca="true" t="shared" si="231" ref="D839:I839">SUM(D837)</f>
        <v>2046.42</v>
      </c>
      <c r="E839" s="17">
        <f t="shared" si="231"/>
        <v>2000</v>
      </c>
      <c r="F839" s="17">
        <f t="shared" si="231"/>
        <v>0</v>
      </c>
      <c r="G839" s="17">
        <f t="shared" si="231"/>
        <v>0</v>
      </c>
      <c r="H839" s="17">
        <f t="shared" si="231"/>
        <v>2000</v>
      </c>
      <c r="I839" s="69">
        <f t="shared" si="231"/>
        <v>2000</v>
      </c>
      <c r="J839" s="38"/>
      <c r="K839" s="33"/>
    </row>
    <row r="840" spans="1:11" ht="12.75">
      <c r="A840" s="5"/>
      <c r="B840" s="23"/>
      <c r="C840" s="16" t="s">
        <v>845</v>
      </c>
      <c r="D840" s="17">
        <f aca="true" t="shared" si="232" ref="D840:I840">D838-D839</f>
        <v>2122.4399999999996</v>
      </c>
      <c r="E840" s="17">
        <f t="shared" si="232"/>
        <v>2000</v>
      </c>
      <c r="F840" s="17">
        <f t="shared" si="232"/>
        <v>15.33</v>
      </c>
      <c r="G840" s="17">
        <f t="shared" si="232"/>
        <v>0</v>
      </c>
      <c r="H840" s="17">
        <f t="shared" si="232"/>
        <v>2000</v>
      </c>
      <c r="I840" s="69">
        <f t="shared" si="232"/>
        <v>1800</v>
      </c>
      <c r="J840" s="38"/>
      <c r="K840" s="33"/>
    </row>
    <row r="841" spans="1:11" ht="12.75">
      <c r="A841" s="5" t="s">
        <v>667</v>
      </c>
      <c r="B841" s="23" t="s">
        <v>7</v>
      </c>
      <c r="C841" s="14" t="s">
        <v>8</v>
      </c>
      <c r="D841" s="15">
        <v>81911.19</v>
      </c>
      <c r="E841" s="15">
        <v>85200</v>
      </c>
      <c r="F841" s="34">
        <v>39188.13</v>
      </c>
      <c r="G841" s="15"/>
      <c r="H841" s="15">
        <f aca="true" t="shared" si="233" ref="H841:H851">SUM(E841+G841)</f>
        <v>85200</v>
      </c>
      <c r="I841" s="64">
        <v>85500</v>
      </c>
      <c r="J841" s="31"/>
      <c r="K841" s="33" t="s">
        <v>868</v>
      </c>
    </row>
    <row r="842" spans="1:11" ht="12.75">
      <c r="A842" s="5" t="s">
        <v>667</v>
      </c>
      <c r="B842" s="23" t="s">
        <v>11</v>
      </c>
      <c r="C842" s="14" t="s">
        <v>668</v>
      </c>
      <c r="D842" s="15">
        <v>6938.71</v>
      </c>
      <c r="E842" s="15">
        <v>7100</v>
      </c>
      <c r="F842" s="34">
        <v>3255.34</v>
      </c>
      <c r="G842" s="15"/>
      <c r="H842" s="15">
        <f t="shared" si="233"/>
        <v>7100</v>
      </c>
      <c r="I842" s="64">
        <f>H842</f>
        <v>7100</v>
      </c>
      <c r="J842" s="31"/>
      <c r="K842" s="33" t="s">
        <v>868</v>
      </c>
    </row>
    <row r="843" spans="1:11" ht="12.75">
      <c r="A843" s="5" t="s">
        <v>667</v>
      </c>
      <c r="B843" s="23" t="s">
        <v>13</v>
      </c>
      <c r="C843" s="14" t="s">
        <v>14</v>
      </c>
      <c r="D843" s="15">
        <v>14898.55</v>
      </c>
      <c r="E843" s="15">
        <v>17100</v>
      </c>
      <c r="F843" s="34">
        <v>7301.65</v>
      </c>
      <c r="G843" s="15"/>
      <c r="H843" s="15">
        <f t="shared" si="233"/>
        <v>17100</v>
      </c>
      <c r="I843" s="64">
        <v>17000</v>
      </c>
      <c r="J843" s="31"/>
      <c r="K843" s="33" t="s">
        <v>868</v>
      </c>
    </row>
    <row r="844" spans="1:11" ht="12.75">
      <c r="A844" s="5" t="s">
        <v>667</v>
      </c>
      <c r="B844" s="23" t="s">
        <v>669</v>
      </c>
      <c r="C844" s="14" t="s">
        <v>670</v>
      </c>
      <c r="D844" s="15">
        <v>99246.56</v>
      </c>
      <c r="E844" s="15">
        <v>98200</v>
      </c>
      <c r="F844" s="34">
        <v>51050.42</v>
      </c>
      <c r="G844" s="15">
        <v>35600</v>
      </c>
      <c r="H844" s="15">
        <f t="shared" si="233"/>
        <v>133800</v>
      </c>
      <c r="I844" s="65">
        <v>200000</v>
      </c>
      <c r="J844" s="66" t="s">
        <v>889</v>
      </c>
      <c r="K844" s="33" t="s">
        <v>671</v>
      </c>
    </row>
    <row r="845" spans="1:11" ht="12.75">
      <c r="A845" s="5" t="s">
        <v>667</v>
      </c>
      <c r="B845" s="23" t="s">
        <v>672</v>
      </c>
      <c r="C845" s="14" t="s">
        <v>673</v>
      </c>
      <c r="D845" s="15">
        <v>-3770.12</v>
      </c>
      <c r="E845" s="15">
        <v>5000</v>
      </c>
      <c r="F845" s="34">
        <v>37.57</v>
      </c>
      <c r="G845" s="15">
        <v>3000</v>
      </c>
      <c r="H845" s="15">
        <f t="shared" si="233"/>
        <v>8000</v>
      </c>
      <c r="I845" s="6">
        <f>H845</f>
        <v>8000</v>
      </c>
      <c r="J845" s="31"/>
      <c r="K845" s="33" t="s">
        <v>671</v>
      </c>
    </row>
    <row r="846" spans="1:11" ht="12.75">
      <c r="A846" s="5" t="s">
        <v>667</v>
      </c>
      <c r="B846" s="23" t="s">
        <v>674</v>
      </c>
      <c r="C846" s="14" t="s">
        <v>675</v>
      </c>
      <c r="D846" s="15">
        <v>14507.9</v>
      </c>
      <c r="E846" s="15">
        <v>18200</v>
      </c>
      <c r="F846" s="34">
        <v>48.55</v>
      </c>
      <c r="G846" s="15"/>
      <c r="H846" s="15">
        <f t="shared" si="233"/>
        <v>18200</v>
      </c>
      <c r="I846" s="6">
        <f aca="true" t="shared" si="234" ref="I846:I851">H846</f>
        <v>18200</v>
      </c>
      <c r="J846" s="31"/>
      <c r="K846" s="33" t="s">
        <v>671</v>
      </c>
    </row>
    <row r="847" spans="1:11" ht="12.75">
      <c r="A847" s="5" t="s">
        <v>667</v>
      </c>
      <c r="B847" s="23" t="s">
        <v>624</v>
      </c>
      <c r="C847" s="14" t="s">
        <v>676</v>
      </c>
      <c r="D847" s="15">
        <v>471.1</v>
      </c>
      <c r="E847" s="15">
        <v>500</v>
      </c>
      <c r="F847" s="34">
        <v>0</v>
      </c>
      <c r="G847" s="15"/>
      <c r="H847" s="15">
        <f t="shared" si="233"/>
        <v>500</v>
      </c>
      <c r="I847" s="6">
        <f t="shared" si="234"/>
        <v>500</v>
      </c>
      <c r="J847" s="31"/>
      <c r="K847" s="33" t="s">
        <v>671</v>
      </c>
    </row>
    <row r="848" spans="1:11" ht="12.75">
      <c r="A848" s="5" t="s">
        <v>667</v>
      </c>
      <c r="B848" s="23" t="s">
        <v>677</v>
      </c>
      <c r="C848" s="14" t="s">
        <v>678</v>
      </c>
      <c r="D848" s="15">
        <v>35.9</v>
      </c>
      <c r="E848" s="15">
        <v>5000</v>
      </c>
      <c r="F848" s="34">
        <v>35469.8</v>
      </c>
      <c r="G848" s="15">
        <v>40000</v>
      </c>
      <c r="H848" s="15">
        <f t="shared" si="233"/>
        <v>45000</v>
      </c>
      <c r="I848" s="65">
        <v>10000</v>
      </c>
      <c r="J848" s="31"/>
      <c r="K848" s="33" t="s">
        <v>671</v>
      </c>
    </row>
    <row r="849" spans="1:11" ht="12.75">
      <c r="A849" s="5" t="s">
        <v>667</v>
      </c>
      <c r="B849" s="23" t="s">
        <v>679</v>
      </c>
      <c r="C849" s="14" t="s">
        <v>680</v>
      </c>
      <c r="D849" s="15">
        <v>83880</v>
      </c>
      <c r="E849" s="15">
        <v>84000</v>
      </c>
      <c r="F849" s="34">
        <v>84000</v>
      </c>
      <c r="G849" s="15">
        <v>3100</v>
      </c>
      <c r="H849" s="15">
        <f t="shared" si="233"/>
        <v>87100</v>
      </c>
      <c r="I849" s="6">
        <f t="shared" si="234"/>
        <v>87100</v>
      </c>
      <c r="J849" s="31"/>
      <c r="K849" s="33" t="s">
        <v>671</v>
      </c>
    </row>
    <row r="850" spans="1:11" ht="12.75">
      <c r="A850" s="5" t="s">
        <v>667</v>
      </c>
      <c r="B850" s="23" t="s">
        <v>681</v>
      </c>
      <c r="C850" s="14" t="s">
        <v>682</v>
      </c>
      <c r="D850" s="15">
        <v>312200</v>
      </c>
      <c r="E850" s="15">
        <v>312200</v>
      </c>
      <c r="F850" s="34">
        <v>312200</v>
      </c>
      <c r="G850" s="15">
        <v>27100</v>
      </c>
      <c r="H850" s="15">
        <f t="shared" si="233"/>
        <v>339300</v>
      </c>
      <c r="I850" s="6">
        <f t="shared" si="234"/>
        <v>339300</v>
      </c>
      <c r="J850" s="31"/>
      <c r="K850" s="33" t="s">
        <v>671</v>
      </c>
    </row>
    <row r="851" spans="1:11" ht="12.75">
      <c r="A851" s="5" t="s">
        <v>667</v>
      </c>
      <c r="B851" s="23" t="s">
        <v>103</v>
      </c>
      <c r="C851" s="14" t="s">
        <v>104</v>
      </c>
      <c r="D851" s="15">
        <v>190300</v>
      </c>
      <c r="E851" s="15">
        <v>190300</v>
      </c>
      <c r="F851" s="34">
        <v>186300</v>
      </c>
      <c r="G851" s="15"/>
      <c r="H851" s="15">
        <f t="shared" si="233"/>
        <v>190300</v>
      </c>
      <c r="I851" s="6">
        <f t="shared" si="234"/>
        <v>190300</v>
      </c>
      <c r="J851" s="31"/>
      <c r="K851" s="33" t="s">
        <v>671</v>
      </c>
    </row>
    <row r="852" spans="1:11" ht="12.75">
      <c r="A852" s="5"/>
      <c r="B852" s="23"/>
      <c r="C852" s="16" t="s">
        <v>843</v>
      </c>
      <c r="D852" s="17">
        <f aca="true" t="shared" si="235" ref="D852:I852">SUM(0)</f>
        <v>0</v>
      </c>
      <c r="E852" s="17">
        <f t="shared" si="235"/>
        <v>0</v>
      </c>
      <c r="F852" s="17">
        <f t="shared" si="235"/>
        <v>0</v>
      </c>
      <c r="G852" s="17">
        <f t="shared" si="235"/>
        <v>0</v>
      </c>
      <c r="H852" s="17">
        <f t="shared" si="235"/>
        <v>0</v>
      </c>
      <c r="I852" s="69">
        <f t="shared" si="235"/>
        <v>0</v>
      </c>
      <c r="J852" s="38"/>
      <c r="K852" s="33"/>
    </row>
    <row r="853" spans="1:11" ht="12.75">
      <c r="A853" s="5"/>
      <c r="B853" s="23"/>
      <c r="C853" s="16" t="s">
        <v>844</v>
      </c>
      <c r="D853" s="17">
        <f aca="true" t="shared" si="236" ref="D853:I853">SUM(D841:D851)</f>
        <v>800619.79</v>
      </c>
      <c r="E853" s="17">
        <f t="shared" si="236"/>
        <v>822800</v>
      </c>
      <c r="F853" s="17">
        <f t="shared" si="236"/>
        <v>718851.46</v>
      </c>
      <c r="G853" s="17">
        <f t="shared" si="236"/>
        <v>108800</v>
      </c>
      <c r="H853" s="17">
        <f t="shared" si="236"/>
        <v>931600</v>
      </c>
      <c r="I853" s="69">
        <f t="shared" si="236"/>
        <v>963000</v>
      </c>
      <c r="J853" s="38"/>
      <c r="K853" s="33"/>
    </row>
    <row r="854" spans="1:11" ht="12.75">
      <c r="A854" s="5"/>
      <c r="B854" s="23"/>
      <c r="C854" s="16" t="s">
        <v>845</v>
      </c>
      <c r="D854" s="17">
        <f aca="true" t="shared" si="237" ref="D854:I854">D852-D853</f>
        <v>-800619.79</v>
      </c>
      <c r="E854" s="17">
        <f t="shared" si="237"/>
        <v>-822800</v>
      </c>
      <c r="F854" s="17">
        <f t="shared" si="237"/>
        <v>-718851.46</v>
      </c>
      <c r="G854" s="17">
        <f t="shared" si="237"/>
        <v>-108800</v>
      </c>
      <c r="H854" s="17">
        <f t="shared" si="237"/>
        <v>-931600</v>
      </c>
      <c r="I854" s="69">
        <f t="shared" si="237"/>
        <v>-963000</v>
      </c>
      <c r="J854" s="38"/>
      <c r="K854" s="33"/>
    </row>
    <row r="855" spans="1:11" ht="12.75">
      <c r="A855" s="5" t="s">
        <v>683</v>
      </c>
      <c r="B855" s="23" t="s">
        <v>684</v>
      </c>
      <c r="C855" s="14" t="s">
        <v>685</v>
      </c>
      <c r="D855" s="15">
        <v>7706.2</v>
      </c>
      <c r="E855" s="15">
        <v>7300</v>
      </c>
      <c r="F855" s="34">
        <v>7374.5</v>
      </c>
      <c r="G855" s="15"/>
      <c r="H855" s="15">
        <f aca="true" t="shared" si="238" ref="H855:H860">SUM(E855+G855)</f>
        <v>7300</v>
      </c>
      <c r="I855" s="64">
        <f>H855</f>
        <v>7300</v>
      </c>
      <c r="J855" s="31"/>
      <c r="K855" s="33" t="s">
        <v>686</v>
      </c>
    </row>
    <row r="856" spans="1:11" ht="12.75">
      <c r="A856" s="5" t="s">
        <v>683</v>
      </c>
      <c r="B856" s="23" t="s">
        <v>7</v>
      </c>
      <c r="C856" s="14" t="s">
        <v>8</v>
      </c>
      <c r="D856" s="15">
        <v>6996.44</v>
      </c>
      <c r="E856" s="15">
        <v>7100</v>
      </c>
      <c r="F856" s="34">
        <v>3258.43</v>
      </c>
      <c r="G856" s="15"/>
      <c r="H856" s="15">
        <f t="shared" si="238"/>
        <v>7100</v>
      </c>
      <c r="I856" s="64">
        <v>7200</v>
      </c>
      <c r="J856" s="31"/>
      <c r="K856" s="33" t="s">
        <v>868</v>
      </c>
    </row>
    <row r="857" spans="1:11" ht="12.75">
      <c r="A857" s="5" t="s">
        <v>683</v>
      </c>
      <c r="B857" s="23" t="s">
        <v>11</v>
      </c>
      <c r="C857" s="14" t="s">
        <v>12</v>
      </c>
      <c r="D857" s="15">
        <v>582.92</v>
      </c>
      <c r="E857" s="15">
        <v>600</v>
      </c>
      <c r="F857" s="34">
        <v>268.46</v>
      </c>
      <c r="G857" s="15"/>
      <c r="H857" s="15">
        <f t="shared" si="238"/>
        <v>600</v>
      </c>
      <c r="I857" s="64">
        <f>H857</f>
        <v>600</v>
      </c>
      <c r="J857" s="31"/>
      <c r="K857" s="33" t="s">
        <v>868</v>
      </c>
    </row>
    <row r="858" spans="1:11" ht="12.75">
      <c r="A858" s="5" t="s">
        <v>683</v>
      </c>
      <c r="B858" s="23" t="s">
        <v>13</v>
      </c>
      <c r="C858" s="14" t="s">
        <v>14</v>
      </c>
      <c r="D858" s="15">
        <v>1102.32</v>
      </c>
      <c r="E858" s="15">
        <v>1400</v>
      </c>
      <c r="F858" s="34">
        <v>548.59</v>
      </c>
      <c r="G858" s="15"/>
      <c r="H858" s="15">
        <f t="shared" si="238"/>
        <v>1400</v>
      </c>
      <c r="I858" s="64">
        <v>1500</v>
      </c>
      <c r="J858" s="31"/>
      <c r="K858" s="33" t="s">
        <v>868</v>
      </c>
    </row>
    <row r="859" spans="1:11" ht="12.75">
      <c r="A859" s="5" t="s">
        <v>683</v>
      </c>
      <c r="B859" s="23" t="s">
        <v>687</v>
      </c>
      <c r="C859" s="14" t="s">
        <v>688</v>
      </c>
      <c r="D859" s="15">
        <v>6857.09</v>
      </c>
      <c r="E859" s="15">
        <v>7300</v>
      </c>
      <c r="F859" s="34">
        <v>2841.13</v>
      </c>
      <c r="G859" s="15"/>
      <c r="H859" s="15">
        <f t="shared" si="238"/>
        <v>7300</v>
      </c>
      <c r="I859" s="64">
        <f>H859</f>
        <v>7300</v>
      </c>
      <c r="J859" s="31"/>
      <c r="K859" s="33" t="s">
        <v>686</v>
      </c>
    </row>
    <row r="860" spans="1:11" ht="12.75">
      <c r="A860" s="5" t="s">
        <v>683</v>
      </c>
      <c r="B860" s="23" t="s">
        <v>103</v>
      </c>
      <c r="C860" s="14" t="s">
        <v>104</v>
      </c>
      <c r="D860" s="15">
        <v>13300</v>
      </c>
      <c r="E860" s="15">
        <v>13300</v>
      </c>
      <c r="F860" s="34">
        <v>13300</v>
      </c>
      <c r="G860" s="15"/>
      <c r="H860" s="15">
        <f t="shared" si="238"/>
        <v>13300</v>
      </c>
      <c r="I860" s="64">
        <f>H860</f>
        <v>13300</v>
      </c>
      <c r="J860" s="31"/>
      <c r="K860" s="33" t="s">
        <v>686</v>
      </c>
    </row>
    <row r="861" spans="1:11" ht="12.75">
      <c r="A861" s="5"/>
      <c r="B861" s="23"/>
      <c r="C861" s="16" t="s">
        <v>843</v>
      </c>
      <c r="D861" s="17">
        <f aca="true" t="shared" si="239" ref="D861:I861">SUM(D855)</f>
        <v>7706.2</v>
      </c>
      <c r="E861" s="17">
        <f t="shared" si="239"/>
        <v>7300</v>
      </c>
      <c r="F861" s="17">
        <f t="shared" si="239"/>
        <v>7374.5</v>
      </c>
      <c r="G861" s="17">
        <f t="shared" si="239"/>
        <v>0</v>
      </c>
      <c r="H861" s="17">
        <f t="shared" si="239"/>
        <v>7300</v>
      </c>
      <c r="I861" s="69">
        <f t="shared" si="239"/>
        <v>7300</v>
      </c>
      <c r="J861" s="38"/>
      <c r="K861" s="33"/>
    </row>
    <row r="862" spans="1:11" ht="12.75">
      <c r="A862" s="5"/>
      <c r="B862" s="23"/>
      <c r="C862" s="16" t="s">
        <v>844</v>
      </c>
      <c r="D862" s="17">
        <f aca="true" t="shared" si="240" ref="D862:I862">SUM(D856:D860)</f>
        <v>28838.77</v>
      </c>
      <c r="E862" s="17">
        <f t="shared" si="240"/>
        <v>29700</v>
      </c>
      <c r="F862" s="17">
        <f t="shared" si="240"/>
        <v>20216.61</v>
      </c>
      <c r="G862" s="17">
        <f t="shared" si="240"/>
        <v>0</v>
      </c>
      <c r="H862" s="17">
        <f t="shared" si="240"/>
        <v>29700</v>
      </c>
      <c r="I862" s="69">
        <f t="shared" si="240"/>
        <v>29900</v>
      </c>
      <c r="J862" s="38"/>
      <c r="K862" s="33"/>
    </row>
    <row r="863" spans="1:11" ht="12.75">
      <c r="A863" s="5"/>
      <c r="B863" s="23"/>
      <c r="C863" s="16" t="s">
        <v>845</v>
      </c>
      <c r="D863" s="17">
        <f aca="true" t="shared" si="241" ref="D863:I863">D861-D862</f>
        <v>-21132.57</v>
      </c>
      <c r="E863" s="17">
        <f t="shared" si="241"/>
        <v>-22400</v>
      </c>
      <c r="F863" s="17">
        <f t="shared" si="241"/>
        <v>-12842.11</v>
      </c>
      <c r="G863" s="17">
        <f t="shared" si="241"/>
        <v>0</v>
      </c>
      <c r="H863" s="17">
        <f t="shared" si="241"/>
        <v>-22400</v>
      </c>
      <c r="I863" s="69">
        <f t="shared" si="241"/>
        <v>-22600</v>
      </c>
      <c r="J863" s="38"/>
      <c r="K863" s="33"/>
    </row>
    <row r="864" spans="1:11" ht="12.75">
      <c r="A864" s="5" t="s">
        <v>689</v>
      </c>
      <c r="B864" s="23" t="s">
        <v>690</v>
      </c>
      <c r="C864" s="14" t="s">
        <v>691</v>
      </c>
      <c r="D864" s="15">
        <v>67703.8</v>
      </c>
      <c r="E864" s="15">
        <v>42500</v>
      </c>
      <c r="F864" s="34">
        <v>66320.09</v>
      </c>
      <c r="G864" s="15"/>
      <c r="H864" s="15">
        <f aca="true" t="shared" si="242" ref="H864:H871">SUM(E864+G864)</f>
        <v>42500</v>
      </c>
      <c r="I864" s="64">
        <f>H864</f>
        <v>42500</v>
      </c>
      <c r="J864" s="31"/>
      <c r="K864" s="33" t="s">
        <v>686</v>
      </c>
    </row>
    <row r="865" spans="1:11" ht="12.75">
      <c r="A865" s="5" t="s">
        <v>689</v>
      </c>
      <c r="B865" s="23" t="s">
        <v>692</v>
      </c>
      <c r="C865" s="14" t="s">
        <v>693</v>
      </c>
      <c r="D865" s="15">
        <v>5013.97</v>
      </c>
      <c r="E865" s="15">
        <v>6500</v>
      </c>
      <c r="F865" s="34">
        <v>8174.77</v>
      </c>
      <c r="G865" s="15"/>
      <c r="H865" s="15">
        <f t="shared" si="242"/>
        <v>6500</v>
      </c>
      <c r="I865" s="64">
        <f aca="true" t="shared" si="243" ref="I865:I871">H865</f>
        <v>6500</v>
      </c>
      <c r="J865" s="31"/>
      <c r="K865" s="33" t="s">
        <v>686</v>
      </c>
    </row>
    <row r="866" spans="1:11" ht="12.75">
      <c r="A866" s="5" t="s">
        <v>689</v>
      </c>
      <c r="B866" s="23" t="s">
        <v>7</v>
      </c>
      <c r="C866" s="14" t="s">
        <v>8</v>
      </c>
      <c r="D866" s="15">
        <v>20989.28</v>
      </c>
      <c r="E866" s="15">
        <v>21200</v>
      </c>
      <c r="F866" s="34">
        <v>9775.28</v>
      </c>
      <c r="G866" s="15"/>
      <c r="H866" s="15">
        <f t="shared" si="242"/>
        <v>21200</v>
      </c>
      <c r="I866" s="64">
        <v>21600</v>
      </c>
      <c r="J866" s="31"/>
      <c r="K866" s="33" t="s">
        <v>868</v>
      </c>
    </row>
    <row r="867" spans="1:11" ht="12.75">
      <c r="A867" s="5" t="s">
        <v>689</v>
      </c>
      <c r="B867" s="23" t="s">
        <v>11</v>
      </c>
      <c r="C867" s="14" t="s">
        <v>12</v>
      </c>
      <c r="D867" s="15">
        <v>1748.84</v>
      </c>
      <c r="E867" s="15">
        <v>1700</v>
      </c>
      <c r="F867" s="34">
        <v>805.35</v>
      </c>
      <c r="G867" s="15"/>
      <c r="H867" s="15">
        <f t="shared" si="242"/>
        <v>1700</v>
      </c>
      <c r="I867" s="64">
        <v>1800</v>
      </c>
      <c r="J867" s="31"/>
      <c r="K867" s="33" t="s">
        <v>868</v>
      </c>
    </row>
    <row r="868" spans="1:11" ht="12.75">
      <c r="A868" s="5" t="s">
        <v>689</v>
      </c>
      <c r="B868" s="23" t="s">
        <v>13</v>
      </c>
      <c r="C868" s="14" t="s">
        <v>14</v>
      </c>
      <c r="D868" s="15">
        <v>3307.35</v>
      </c>
      <c r="E868" s="15">
        <v>4300</v>
      </c>
      <c r="F868" s="34">
        <v>1645.8</v>
      </c>
      <c r="G868" s="15"/>
      <c r="H868" s="15">
        <f t="shared" si="242"/>
        <v>4300</v>
      </c>
      <c r="I868" s="64">
        <f t="shared" si="243"/>
        <v>4300</v>
      </c>
      <c r="J868" s="31"/>
      <c r="K868" s="33" t="s">
        <v>868</v>
      </c>
    </row>
    <row r="869" spans="1:11" ht="12.75">
      <c r="A869" s="5" t="s">
        <v>689</v>
      </c>
      <c r="B869" s="23" t="s">
        <v>694</v>
      </c>
      <c r="C869" s="14" t="s">
        <v>695</v>
      </c>
      <c r="D869" s="15">
        <v>59490.12</v>
      </c>
      <c r="E869" s="15">
        <v>42500</v>
      </c>
      <c r="F869" s="34">
        <v>22817.87</v>
      </c>
      <c r="G869" s="15"/>
      <c r="H869" s="15">
        <f t="shared" si="242"/>
        <v>42500</v>
      </c>
      <c r="I869" s="64">
        <f t="shared" si="243"/>
        <v>42500</v>
      </c>
      <c r="J869" s="31"/>
      <c r="K869" s="33" t="s">
        <v>686</v>
      </c>
    </row>
    <row r="870" spans="1:11" ht="12.75">
      <c r="A870" s="5" t="s">
        <v>689</v>
      </c>
      <c r="B870" s="23" t="s">
        <v>696</v>
      </c>
      <c r="C870" s="14" t="s">
        <v>697</v>
      </c>
      <c r="D870" s="15">
        <v>3038.96</v>
      </c>
      <c r="E870" s="15">
        <v>6500</v>
      </c>
      <c r="F870" s="34">
        <v>2400.44</v>
      </c>
      <c r="G870" s="15"/>
      <c r="H870" s="15">
        <f t="shared" si="242"/>
        <v>6500</v>
      </c>
      <c r="I870" s="64">
        <f t="shared" si="243"/>
        <v>6500</v>
      </c>
      <c r="J870" s="31"/>
      <c r="K870" s="33" t="s">
        <v>686</v>
      </c>
    </row>
    <row r="871" spans="1:11" ht="12.75">
      <c r="A871" s="5" t="s">
        <v>689</v>
      </c>
      <c r="B871" s="23" t="s">
        <v>103</v>
      </c>
      <c r="C871" s="14" t="s">
        <v>104</v>
      </c>
      <c r="D871" s="15">
        <v>53000</v>
      </c>
      <c r="E871" s="15">
        <v>53000</v>
      </c>
      <c r="F871" s="34">
        <v>53000</v>
      </c>
      <c r="G871" s="15"/>
      <c r="H871" s="15">
        <f t="shared" si="242"/>
        <v>53000</v>
      </c>
      <c r="I871" s="64">
        <f t="shared" si="243"/>
        <v>53000</v>
      </c>
      <c r="J871" s="31"/>
      <c r="K871" s="33" t="s">
        <v>686</v>
      </c>
    </row>
    <row r="872" spans="1:11" ht="12.75">
      <c r="A872" s="5"/>
      <c r="B872" s="23"/>
      <c r="C872" s="16" t="s">
        <v>843</v>
      </c>
      <c r="D872" s="17">
        <f aca="true" t="shared" si="244" ref="D872:I872">SUM(D864:D865)</f>
        <v>72717.77</v>
      </c>
      <c r="E872" s="17">
        <f t="shared" si="244"/>
        <v>49000</v>
      </c>
      <c r="F872" s="17">
        <f t="shared" si="244"/>
        <v>74494.86</v>
      </c>
      <c r="G872" s="17">
        <f t="shared" si="244"/>
        <v>0</v>
      </c>
      <c r="H872" s="17">
        <f t="shared" si="244"/>
        <v>49000</v>
      </c>
      <c r="I872" s="69">
        <f t="shared" si="244"/>
        <v>49000</v>
      </c>
      <c r="J872" s="38"/>
      <c r="K872" s="33"/>
    </row>
    <row r="873" spans="1:11" ht="12.75">
      <c r="A873" s="5"/>
      <c r="B873" s="23"/>
      <c r="C873" s="16" t="s">
        <v>844</v>
      </c>
      <c r="D873" s="17">
        <f aca="true" t="shared" si="245" ref="D873:I873">SUM(D866:D871)</f>
        <v>141574.55</v>
      </c>
      <c r="E873" s="17">
        <f t="shared" si="245"/>
        <v>129200</v>
      </c>
      <c r="F873" s="17">
        <f t="shared" si="245"/>
        <v>90444.74</v>
      </c>
      <c r="G873" s="17">
        <f t="shared" si="245"/>
        <v>0</v>
      </c>
      <c r="H873" s="17">
        <f t="shared" si="245"/>
        <v>129200</v>
      </c>
      <c r="I873" s="69">
        <f t="shared" si="245"/>
        <v>129700</v>
      </c>
      <c r="J873" s="38"/>
      <c r="K873" s="33"/>
    </row>
    <row r="874" spans="1:11" ht="12.75">
      <c r="A874" s="5"/>
      <c r="B874" s="23"/>
      <c r="C874" s="16" t="s">
        <v>845</v>
      </c>
      <c r="D874" s="17">
        <f aca="true" t="shared" si="246" ref="D874:I874">D872-D873</f>
        <v>-68856.77999999998</v>
      </c>
      <c r="E874" s="17">
        <f t="shared" si="246"/>
        <v>-80200</v>
      </c>
      <c r="F874" s="17">
        <f t="shared" si="246"/>
        <v>-15949.880000000005</v>
      </c>
      <c r="G874" s="17">
        <f t="shared" si="246"/>
        <v>0</v>
      </c>
      <c r="H874" s="17">
        <f t="shared" si="246"/>
        <v>-80200</v>
      </c>
      <c r="I874" s="69">
        <f t="shared" si="246"/>
        <v>-80700</v>
      </c>
      <c r="J874" s="38"/>
      <c r="K874" s="33"/>
    </row>
    <row r="875" spans="1:11" ht="12.75">
      <c r="A875" s="5" t="s">
        <v>698</v>
      </c>
      <c r="B875" s="23" t="s">
        <v>475</v>
      </c>
      <c r="C875" s="14" t="s">
        <v>699</v>
      </c>
      <c r="D875" s="15">
        <v>0</v>
      </c>
      <c r="E875" s="15">
        <v>0</v>
      </c>
      <c r="F875" s="34">
        <v>1846.11</v>
      </c>
      <c r="G875" s="15"/>
      <c r="H875" s="15">
        <f aca="true" t="shared" si="247" ref="H875:H881">SUM(E875+G875)</f>
        <v>0</v>
      </c>
      <c r="I875" s="64">
        <f>H875</f>
        <v>0</v>
      </c>
      <c r="J875" s="31"/>
      <c r="K875" s="33" t="s">
        <v>35</v>
      </c>
    </row>
    <row r="876" spans="1:11" ht="12.75">
      <c r="A876" s="5" t="s">
        <v>698</v>
      </c>
      <c r="B876" s="23" t="s">
        <v>7</v>
      </c>
      <c r="C876" s="14" t="s">
        <v>8</v>
      </c>
      <c r="D876" s="15">
        <v>6996.41</v>
      </c>
      <c r="E876" s="15">
        <v>7100</v>
      </c>
      <c r="F876" s="34">
        <v>3258.43</v>
      </c>
      <c r="G876" s="15"/>
      <c r="H876" s="15">
        <f t="shared" si="247"/>
        <v>7100</v>
      </c>
      <c r="I876" s="64">
        <v>7200</v>
      </c>
      <c r="J876" s="31"/>
      <c r="K876" s="33" t="s">
        <v>868</v>
      </c>
    </row>
    <row r="877" spans="1:11" ht="12.75">
      <c r="A877" s="5" t="s">
        <v>698</v>
      </c>
      <c r="B877" s="23" t="s">
        <v>11</v>
      </c>
      <c r="C877" s="14" t="s">
        <v>12</v>
      </c>
      <c r="D877" s="15">
        <v>582.76</v>
      </c>
      <c r="E877" s="15">
        <v>600</v>
      </c>
      <c r="F877" s="34">
        <v>268.35</v>
      </c>
      <c r="G877" s="15"/>
      <c r="H877" s="15">
        <f t="shared" si="247"/>
        <v>600</v>
      </c>
      <c r="I877" s="64">
        <v>600</v>
      </c>
      <c r="J877" s="31"/>
      <c r="K877" s="33" t="s">
        <v>868</v>
      </c>
    </row>
    <row r="878" spans="1:11" ht="12.75">
      <c r="A878" s="5" t="s">
        <v>698</v>
      </c>
      <c r="B878" s="23" t="s">
        <v>13</v>
      </c>
      <c r="C878" s="14" t="s">
        <v>14</v>
      </c>
      <c r="D878" s="15">
        <v>1102.28</v>
      </c>
      <c r="E878" s="15">
        <v>1400</v>
      </c>
      <c r="F878" s="34">
        <v>548.55</v>
      </c>
      <c r="G878" s="15"/>
      <c r="H878" s="15">
        <f t="shared" si="247"/>
        <v>1400</v>
      </c>
      <c r="I878" s="64">
        <v>1500</v>
      </c>
      <c r="J878" s="31"/>
      <c r="K878" s="33" t="s">
        <v>868</v>
      </c>
    </row>
    <row r="879" spans="1:11" ht="12.75">
      <c r="A879" s="5" t="s">
        <v>698</v>
      </c>
      <c r="B879" s="23" t="s">
        <v>700</v>
      </c>
      <c r="C879" s="14" t="s">
        <v>701</v>
      </c>
      <c r="D879" s="15">
        <v>56754.6</v>
      </c>
      <c r="E879" s="15">
        <v>68000</v>
      </c>
      <c r="F879" s="34">
        <v>24983.81</v>
      </c>
      <c r="G879" s="15"/>
      <c r="H879" s="15">
        <f t="shared" si="247"/>
        <v>68000</v>
      </c>
      <c r="I879" s="64">
        <f>H879</f>
        <v>68000</v>
      </c>
      <c r="J879" s="31"/>
      <c r="K879" s="33" t="s">
        <v>35</v>
      </c>
    </row>
    <row r="880" spans="1:11" ht="12.75">
      <c r="A880" s="5" t="s">
        <v>698</v>
      </c>
      <c r="B880" s="23" t="s">
        <v>702</v>
      </c>
      <c r="C880" s="14" t="s">
        <v>703</v>
      </c>
      <c r="D880" s="15">
        <v>98002.15</v>
      </c>
      <c r="E880" s="15">
        <v>98100</v>
      </c>
      <c r="F880" s="34">
        <v>68618.89</v>
      </c>
      <c r="G880" s="15"/>
      <c r="H880" s="15">
        <f t="shared" si="247"/>
        <v>98100</v>
      </c>
      <c r="I880" s="64">
        <f>H880</f>
        <v>98100</v>
      </c>
      <c r="J880" s="31"/>
      <c r="K880" s="33" t="s">
        <v>35</v>
      </c>
    </row>
    <row r="881" spans="1:11" ht="12.75">
      <c r="A881" s="5" t="s">
        <v>698</v>
      </c>
      <c r="B881" s="23" t="s">
        <v>206</v>
      </c>
      <c r="C881" s="14" t="s">
        <v>207</v>
      </c>
      <c r="D881" s="15">
        <v>0</v>
      </c>
      <c r="E881" s="15">
        <v>0</v>
      </c>
      <c r="F881" s="34">
        <v>0</v>
      </c>
      <c r="G881" s="15"/>
      <c r="H881" s="15">
        <f t="shared" si="247"/>
        <v>0</v>
      </c>
      <c r="I881" s="64">
        <f>H881</f>
        <v>0</v>
      </c>
      <c r="J881" s="31"/>
      <c r="K881" s="33" t="s">
        <v>35</v>
      </c>
    </row>
    <row r="882" spans="1:11" ht="12.75">
      <c r="A882" s="5"/>
      <c r="B882" s="23"/>
      <c r="C882" s="16" t="s">
        <v>843</v>
      </c>
      <c r="D882" s="17">
        <f aca="true" t="shared" si="248" ref="D882:I882">SUM(D875)</f>
        <v>0</v>
      </c>
      <c r="E882" s="17">
        <f t="shared" si="248"/>
        <v>0</v>
      </c>
      <c r="F882" s="17">
        <f t="shared" si="248"/>
        <v>1846.11</v>
      </c>
      <c r="G882" s="17">
        <f t="shared" si="248"/>
        <v>0</v>
      </c>
      <c r="H882" s="17">
        <f t="shared" si="248"/>
        <v>0</v>
      </c>
      <c r="I882" s="69">
        <f t="shared" si="248"/>
        <v>0</v>
      </c>
      <c r="J882" s="38"/>
      <c r="K882" s="33"/>
    </row>
    <row r="883" spans="1:11" ht="12.75">
      <c r="A883" s="5"/>
      <c r="B883" s="23"/>
      <c r="C883" s="16" t="s">
        <v>844</v>
      </c>
      <c r="D883" s="17">
        <f aca="true" t="shared" si="249" ref="D883:I883">SUM(D876:D881)</f>
        <v>163438.2</v>
      </c>
      <c r="E883" s="17">
        <f t="shared" si="249"/>
        <v>175200</v>
      </c>
      <c r="F883" s="17">
        <f t="shared" si="249"/>
        <v>97678.03</v>
      </c>
      <c r="G883" s="17">
        <f t="shared" si="249"/>
        <v>0</v>
      </c>
      <c r="H883" s="17">
        <f t="shared" si="249"/>
        <v>175200</v>
      </c>
      <c r="I883" s="69">
        <f t="shared" si="249"/>
        <v>175400</v>
      </c>
      <c r="J883" s="38"/>
      <c r="K883" s="33"/>
    </row>
    <row r="884" spans="1:11" ht="12.75">
      <c r="A884" s="5"/>
      <c r="B884" s="23"/>
      <c r="C884" s="16" t="s">
        <v>845</v>
      </c>
      <c r="D884" s="17">
        <f aca="true" t="shared" si="250" ref="D884:I884">D882-D883</f>
        <v>-163438.2</v>
      </c>
      <c r="E884" s="17">
        <f t="shared" si="250"/>
        <v>-175200</v>
      </c>
      <c r="F884" s="17">
        <f t="shared" si="250"/>
        <v>-95831.92</v>
      </c>
      <c r="G884" s="17">
        <f t="shared" si="250"/>
        <v>0</v>
      </c>
      <c r="H884" s="17">
        <f t="shared" si="250"/>
        <v>-175200</v>
      </c>
      <c r="I884" s="69">
        <f t="shared" si="250"/>
        <v>-175400</v>
      </c>
      <c r="J884" s="38"/>
      <c r="K884" s="33"/>
    </row>
    <row r="885" spans="1:11" ht="12.75">
      <c r="A885" s="5" t="s">
        <v>705</v>
      </c>
      <c r="B885" s="23" t="s">
        <v>309</v>
      </c>
      <c r="C885" s="14" t="s">
        <v>310</v>
      </c>
      <c r="D885" s="15">
        <v>0</v>
      </c>
      <c r="E885" s="15">
        <v>0</v>
      </c>
      <c r="F885" s="15">
        <v>0</v>
      </c>
      <c r="G885" s="15"/>
      <c r="H885" s="15">
        <f>SUM(E885+G885)</f>
        <v>0</v>
      </c>
      <c r="I885" s="64">
        <f>H885</f>
        <v>0</v>
      </c>
      <c r="J885" s="31"/>
      <c r="K885" s="33" t="s">
        <v>35</v>
      </c>
    </row>
    <row r="886" spans="1:11" ht="12.75">
      <c r="A886" s="5" t="s">
        <v>705</v>
      </c>
      <c r="B886" s="23" t="s">
        <v>706</v>
      </c>
      <c r="C886" s="14" t="s">
        <v>707</v>
      </c>
      <c r="D886" s="15">
        <v>1252.36</v>
      </c>
      <c r="E886" s="15">
        <v>0</v>
      </c>
      <c r="F886" s="15">
        <v>0</v>
      </c>
      <c r="G886" s="15"/>
      <c r="H886" s="15">
        <f>SUM(E886+G886)</f>
        <v>0</v>
      </c>
      <c r="I886" s="64">
        <f>H886</f>
        <v>0</v>
      </c>
      <c r="J886" s="31"/>
      <c r="K886" s="33" t="s">
        <v>35</v>
      </c>
    </row>
    <row r="887" spans="1:11" ht="12.75">
      <c r="A887" s="5"/>
      <c r="B887" s="23"/>
      <c r="C887" s="16" t="s">
        <v>843</v>
      </c>
      <c r="D887" s="17">
        <f>SUM(D885)</f>
        <v>0</v>
      </c>
      <c r="E887" s="17">
        <f aca="true" t="shared" si="251" ref="E887:I888">SUM(E885)</f>
        <v>0</v>
      </c>
      <c r="F887" s="17">
        <f t="shared" si="251"/>
        <v>0</v>
      </c>
      <c r="G887" s="17">
        <f t="shared" si="251"/>
        <v>0</v>
      </c>
      <c r="H887" s="17">
        <f t="shared" si="251"/>
        <v>0</v>
      </c>
      <c r="I887" s="69">
        <f t="shared" si="251"/>
        <v>0</v>
      </c>
      <c r="J887" s="38"/>
      <c r="K887" s="33"/>
    </row>
    <row r="888" spans="1:11" ht="12.75">
      <c r="A888" s="5"/>
      <c r="B888" s="23"/>
      <c r="C888" s="16" t="s">
        <v>844</v>
      </c>
      <c r="D888" s="17">
        <f>SUM(D886)</f>
        <v>1252.36</v>
      </c>
      <c r="E888" s="17">
        <f t="shared" si="251"/>
        <v>0</v>
      </c>
      <c r="F888" s="17">
        <f t="shared" si="251"/>
        <v>0</v>
      </c>
      <c r="G888" s="17">
        <f t="shared" si="251"/>
        <v>0</v>
      </c>
      <c r="H888" s="17">
        <f t="shared" si="251"/>
        <v>0</v>
      </c>
      <c r="I888" s="69">
        <f t="shared" si="251"/>
        <v>0</v>
      </c>
      <c r="J888" s="38"/>
      <c r="K888" s="33"/>
    </row>
    <row r="889" spans="1:11" ht="12.75">
      <c r="A889" s="5"/>
      <c r="B889" s="23"/>
      <c r="C889" s="16" t="s">
        <v>845</v>
      </c>
      <c r="D889" s="17">
        <f aca="true" t="shared" si="252" ref="D889:I889">D887-D888</f>
        <v>-1252.36</v>
      </c>
      <c r="E889" s="17">
        <f t="shared" si="252"/>
        <v>0</v>
      </c>
      <c r="F889" s="17">
        <f t="shared" si="252"/>
        <v>0</v>
      </c>
      <c r="G889" s="17">
        <f t="shared" si="252"/>
        <v>0</v>
      </c>
      <c r="H889" s="17">
        <f t="shared" si="252"/>
        <v>0</v>
      </c>
      <c r="I889" s="69">
        <f t="shared" si="252"/>
        <v>0</v>
      </c>
      <c r="J889" s="38"/>
      <c r="K889" s="33"/>
    </row>
    <row r="890" spans="1:11" ht="12.75">
      <c r="A890" s="5" t="s">
        <v>708</v>
      </c>
      <c r="B890" s="23" t="s">
        <v>704</v>
      </c>
      <c r="C890" s="14" t="s">
        <v>709</v>
      </c>
      <c r="D890" s="15">
        <v>0</v>
      </c>
      <c r="E890" s="15">
        <v>0</v>
      </c>
      <c r="F890" s="34">
        <v>0</v>
      </c>
      <c r="G890" s="15"/>
      <c r="H890" s="15">
        <f>SUM(E890+G890)</f>
        <v>0</v>
      </c>
      <c r="I890" s="64">
        <f>H890</f>
        <v>0</v>
      </c>
      <c r="J890" s="31"/>
      <c r="K890" s="33" t="s">
        <v>1</v>
      </c>
    </row>
    <row r="891" spans="1:11" ht="12.75">
      <c r="A891" s="5" t="s">
        <v>708</v>
      </c>
      <c r="B891" s="23" t="s">
        <v>51</v>
      </c>
      <c r="C891" s="14" t="s">
        <v>52</v>
      </c>
      <c r="D891" s="15">
        <v>0</v>
      </c>
      <c r="E891" s="15">
        <v>0</v>
      </c>
      <c r="F891" s="34">
        <v>0</v>
      </c>
      <c r="G891" s="15"/>
      <c r="H891" s="15">
        <f>SUM(E891+G891)</f>
        <v>0</v>
      </c>
      <c r="I891" s="64">
        <f>H891</f>
        <v>0</v>
      </c>
      <c r="J891" s="31"/>
      <c r="K891" s="33" t="s">
        <v>1</v>
      </c>
    </row>
    <row r="892" spans="1:11" ht="12.75">
      <c r="A892" s="5" t="s">
        <v>708</v>
      </c>
      <c r="B892" s="23" t="s">
        <v>710</v>
      </c>
      <c r="C892" s="14" t="s">
        <v>711</v>
      </c>
      <c r="D892" s="15">
        <v>0</v>
      </c>
      <c r="E892" s="15">
        <v>0</v>
      </c>
      <c r="F892" s="34">
        <v>0</v>
      </c>
      <c r="G892" s="15"/>
      <c r="H892" s="15">
        <f>SUM(E892+G892)</f>
        <v>0</v>
      </c>
      <c r="I892" s="64">
        <f>H892</f>
        <v>0</v>
      </c>
      <c r="J892" s="31"/>
      <c r="K892" s="33" t="s">
        <v>443</v>
      </c>
    </row>
    <row r="893" spans="1:11" ht="12.75">
      <c r="A893" s="5" t="s">
        <v>708</v>
      </c>
      <c r="B893" s="23" t="s">
        <v>5</v>
      </c>
      <c r="C893" s="14" t="s">
        <v>6</v>
      </c>
      <c r="D893" s="15">
        <v>39051.15</v>
      </c>
      <c r="E893" s="15">
        <v>49100</v>
      </c>
      <c r="F893" s="34">
        <v>16110.22</v>
      </c>
      <c r="G893" s="15">
        <v>-2200</v>
      </c>
      <c r="H893" s="15">
        <f>SUM(E893+G893)</f>
        <v>46900</v>
      </c>
      <c r="I893" s="64">
        <v>28200</v>
      </c>
      <c r="J893" s="31"/>
      <c r="K893" s="33" t="s">
        <v>868</v>
      </c>
    </row>
    <row r="894" spans="1:11" ht="12.75">
      <c r="A894" s="5" t="s">
        <v>708</v>
      </c>
      <c r="B894" s="23" t="s">
        <v>9</v>
      </c>
      <c r="C894" s="14" t="s">
        <v>10</v>
      </c>
      <c r="D894" s="15">
        <v>21445.3</v>
      </c>
      <c r="E894" s="15">
        <v>22000</v>
      </c>
      <c r="F894" s="34">
        <v>0</v>
      </c>
      <c r="G894" s="15">
        <v>-1500</v>
      </c>
      <c r="H894" s="15">
        <f>SUM(E894+G894)</f>
        <v>20500</v>
      </c>
      <c r="I894" s="64">
        <v>11600</v>
      </c>
      <c r="J894" s="31"/>
      <c r="K894" s="33" t="s">
        <v>868</v>
      </c>
    </row>
    <row r="895" spans="1:11" ht="12.75">
      <c r="A895" s="5"/>
      <c r="B895" s="23"/>
      <c r="C895" s="16" t="s">
        <v>843</v>
      </c>
      <c r="D895" s="17">
        <f aca="true" t="shared" si="253" ref="D895:I895">SUM(D890:D892)</f>
        <v>0</v>
      </c>
      <c r="E895" s="17">
        <f t="shared" si="253"/>
        <v>0</v>
      </c>
      <c r="F895" s="17">
        <f t="shared" si="253"/>
        <v>0</v>
      </c>
      <c r="G895" s="17">
        <f t="shared" si="253"/>
        <v>0</v>
      </c>
      <c r="H895" s="17">
        <f t="shared" si="253"/>
        <v>0</v>
      </c>
      <c r="I895" s="69">
        <f t="shared" si="253"/>
        <v>0</v>
      </c>
      <c r="J895" s="38"/>
      <c r="K895" s="33"/>
    </row>
    <row r="896" spans="1:11" ht="12.75">
      <c r="A896" s="5"/>
      <c r="B896" s="23"/>
      <c r="C896" s="16" t="s">
        <v>844</v>
      </c>
      <c r="D896" s="17">
        <f aca="true" t="shared" si="254" ref="D896:I896">SUM(D893:D894)</f>
        <v>60496.45</v>
      </c>
      <c r="E896" s="17">
        <f t="shared" si="254"/>
        <v>71100</v>
      </c>
      <c r="F896" s="17">
        <f t="shared" si="254"/>
        <v>16110.22</v>
      </c>
      <c r="G896" s="17">
        <f t="shared" si="254"/>
        <v>-3700</v>
      </c>
      <c r="H896" s="17">
        <f t="shared" si="254"/>
        <v>67400</v>
      </c>
      <c r="I896" s="69">
        <f t="shared" si="254"/>
        <v>39800</v>
      </c>
      <c r="J896" s="38"/>
      <c r="K896" s="33"/>
    </row>
    <row r="897" spans="1:11" ht="12.75">
      <c r="A897" s="5"/>
      <c r="B897" s="23"/>
      <c r="C897" s="16" t="s">
        <v>845</v>
      </c>
      <c r="D897" s="17">
        <f aca="true" t="shared" si="255" ref="D897:I897">D895-D896</f>
        <v>-60496.45</v>
      </c>
      <c r="E897" s="17">
        <f t="shared" si="255"/>
        <v>-71100</v>
      </c>
      <c r="F897" s="17">
        <f t="shared" si="255"/>
        <v>-16110.22</v>
      </c>
      <c r="G897" s="17">
        <f t="shared" si="255"/>
        <v>3700</v>
      </c>
      <c r="H897" s="17">
        <f t="shared" si="255"/>
        <v>-67400</v>
      </c>
      <c r="I897" s="69">
        <f t="shared" si="255"/>
        <v>-39800</v>
      </c>
      <c r="J897" s="38"/>
      <c r="K897" s="33"/>
    </row>
    <row r="898" spans="1:11" ht="12.75">
      <c r="A898" s="5" t="s">
        <v>712</v>
      </c>
      <c r="B898" s="23" t="s">
        <v>713</v>
      </c>
      <c r="C898" s="14" t="s">
        <v>714</v>
      </c>
      <c r="D898" s="15">
        <v>45600</v>
      </c>
      <c r="E898" s="15">
        <v>45600</v>
      </c>
      <c r="F898" s="15">
        <v>0</v>
      </c>
      <c r="G898" s="15"/>
      <c r="H898" s="15">
        <f>SUM(E898+G898)</f>
        <v>45600</v>
      </c>
      <c r="I898" s="64">
        <f>H898</f>
        <v>45600</v>
      </c>
      <c r="J898" s="31"/>
      <c r="K898" s="33" t="s">
        <v>443</v>
      </c>
    </row>
    <row r="899" spans="1:11" ht="12.75">
      <c r="A899" s="5"/>
      <c r="B899" s="23"/>
      <c r="C899" s="16" t="s">
        <v>843</v>
      </c>
      <c r="D899" s="17">
        <f aca="true" t="shared" si="256" ref="D899:I899">SUM(0)</f>
        <v>0</v>
      </c>
      <c r="E899" s="17">
        <f t="shared" si="256"/>
        <v>0</v>
      </c>
      <c r="F899" s="17">
        <f t="shared" si="256"/>
        <v>0</v>
      </c>
      <c r="G899" s="17">
        <f t="shared" si="256"/>
        <v>0</v>
      </c>
      <c r="H899" s="17">
        <f t="shared" si="256"/>
        <v>0</v>
      </c>
      <c r="I899" s="69">
        <f t="shared" si="256"/>
        <v>0</v>
      </c>
      <c r="J899" s="38"/>
      <c r="K899" s="33"/>
    </row>
    <row r="900" spans="1:11" ht="12.75">
      <c r="A900" s="5"/>
      <c r="B900" s="23"/>
      <c r="C900" s="16" t="s">
        <v>844</v>
      </c>
      <c r="D900" s="17">
        <f aca="true" t="shared" si="257" ref="D900:I900">SUM(D898)</f>
        <v>45600</v>
      </c>
      <c r="E900" s="17">
        <f t="shared" si="257"/>
        <v>45600</v>
      </c>
      <c r="F900" s="17">
        <f t="shared" si="257"/>
        <v>0</v>
      </c>
      <c r="G900" s="17">
        <f t="shared" si="257"/>
        <v>0</v>
      </c>
      <c r="H900" s="17">
        <f t="shared" si="257"/>
        <v>45600</v>
      </c>
      <c r="I900" s="69">
        <f t="shared" si="257"/>
        <v>45600</v>
      </c>
      <c r="J900" s="38"/>
      <c r="K900" s="33"/>
    </row>
    <row r="901" spans="1:11" ht="12.75">
      <c r="A901" s="5"/>
      <c r="B901" s="23"/>
      <c r="C901" s="16" t="s">
        <v>845</v>
      </c>
      <c r="D901" s="17">
        <f aca="true" t="shared" si="258" ref="D901:I901">D899-D900</f>
        <v>-45600</v>
      </c>
      <c r="E901" s="17">
        <f t="shared" si="258"/>
        <v>-45600</v>
      </c>
      <c r="F901" s="17">
        <f t="shared" si="258"/>
        <v>0</v>
      </c>
      <c r="G901" s="17">
        <f t="shared" si="258"/>
        <v>0</v>
      </c>
      <c r="H901" s="17">
        <f t="shared" si="258"/>
        <v>-45600</v>
      </c>
      <c r="I901" s="69">
        <f t="shared" si="258"/>
        <v>-45600</v>
      </c>
      <c r="J901" s="38"/>
      <c r="K901" s="33"/>
    </row>
    <row r="902" spans="1:11" ht="12.75">
      <c r="A902" s="5" t="s">
        <v>715</v>
      </c>
      <c r="B902" s="23" t="s">
        <v>33</v>
      </c>
      <c r="C902" s="14" t="s">
        <v>307</v>
      </c>
      <c r="D902" s="15">
        <v>3104.3</v>
      </c>
      <c r="E902" s="15">
        <v>4300</v>
      </c>
      <c r="F902" s="34">
        <v>2976.21</v>
      </c>
      <c r="G902" s="15"/>
      <c r="H902" s="15">
        <f>SUM(E902+G902)</f>
        <v>4300</v>
      </c>
      <c r="I902" s="64">
        <f>H902</f>
        <v>4300</v>
      </c>
      <c r="J902" s="31"/>
      <c r="K902" s="33" t="s">
        <v>35</v>
      </c>
    </row>
    <row r="903" spans="1:11" ht="12.75">
      <c r="A903" s="5"/>
      <c r="B903" s="23"/>
      <c r="C903" s="16" t="s">
        <v>843</v>
      </c>
      <c r="D903" s="17">
        <f aca="true" t="shared" si="259" ref="D903:I903">SUM(D902)</f>
        <v>3104.3</v>
      </c>
      <c r="E903" s="17">
        <f t="shared" si="259"/>
        <v>4300</v>
      </c>
      <c r="F903" s="17">
        <f t="shared" si="259"/>
        <v>2976.21</v>
      </c>
      <c r="G903" s="17">
        <f t="shared" si="259"/>
        <v>0</v>
      </c>
      <c r="H903" s="17">
        <f t="shared" si="259"/>
        <v>4300</v>
      </c>
      <c r="I903" s="69">
        <f t="shared" si="259"/>
        <v>4300</v>
      </c>
      <c r="J903" s="38"/>
      <c r="K903" s="33"/>
    </row>
    <row r="904" spans="1:11" ht="12.75">
      <c r="A904" s="5"/>
      <c r="B904" s="23"/>
      <c r="C904" s="16" t="s">
        <v>844</v>
      </c>
      <c r="D904" s="17">
        <f aca="true" t="shared" si="260" ref="D904:I904">SUM(0)</f>
        <v>0</v>
      </c>
      <c r="E904" s="17">
        <f t="shared" si="260"/>
        <v>0</v>
      </c>
      <c r="F904" s="17">
        <f t="shared" si="260"/>
        <v>0</v>
      </c>
      <c r="G904" s="17">
        <f t="shared" si="260"/>
        <v>0</v>
      </c>
      <c r="H904" s="17">
        <f t="shared" si="260"/>
        <v>0</v>
      </c>
      <c r="I904" s="69">
        <f t="shared" si="260"/>
        <v>0</v>
      </c>
      <c r="J904" s="38"/>
      <c r="K904" s="33"/>
    </row>
    <row r="905" spans="1:11" ht="12.75">
      <c r="A905" s="5"/>
      <c r="B905" s="23"/>
      <c r="C905" s="16" t="s">
        <v>845</v>
      </c>
      <c r="D905" s="17">
        <f aca="true" t="shared" si="261" ref="D905:I905">D903-D904</f>
        <v>3104.3</v>
      </c>
      <c r="E905" s="17">
        <f t="shared" si="261"/>
        <v>4300</v>
      </c>
      <c r="F905" s="17">
        <f t="shared" si="261"/>
        <v>2976.21</v>
      </c>
      <c r="G905" s="17">
        <f t="shared" si="261"/>
        <v>0</v>
      </c>
      <c r="H905" s="17">
        <f t="shared" si="261"/>
        <v>4300</v>
      </c>
      <c r="I905" s="69">
        <f t="shared" si="261"/>
        <v>4300</v>
      </c>
      <c r="J905" s="38"/>
      <c r="K905" s="33"/>
    </row>
    <row r="906" spans="1:11" ht="12.75">
      <c r="A906" s="5" t="s">
        <v>716</v>
      </c>
      <c r="B906" s="23" t="s">
        <v>717</v>
      </c>
      <c r="C906" s="14" t="s">
        <v>718</v>
      </c>
      <c r="D906" s="15">
        <v>151410.04</v>
      </c>
      <c r="E906" s="15">
        <v>150000</v>
      </c>
      <c r="F906" s="34">
        <v>143735.62</v>
      </c>
      <c r="G906" s="15">
        <v>-5000</v>
      </c>
      <c r="H906" s="15">
        <f>SUM(E906+G906)</f>
        <v>145000</v>
      </c>
      <c r="I906" s="64">
        <v>145000</v>
      </c>
      <c r="J906" s="31"/>
      <c r="K906" s="33" t="s">
        <v>1</v>
      </c>
    </row>
    <row r="907" spans="1:11" ht="12.75">
      <c r="A907" s="5" t="s">
        <v>716</v>
      </c>
      <c r="B907" s="23" t="s">
        <v>59</v>
      </c>
      <c r="C907" s="14" t="s">
        <v>60</v>
      </c>
      <c r="D907" s="15">
        <v>0</v>
      </c>
      <c r="E907" s="15">
        <v>1000</v>
      </c>
      <c r="F907" s="34">
        <v>2275</v>
      </c>
      <c r="G907" s="15"/>
      <c r="H907" s="15">
        <f>SUM(E907+G907)</f>
        <v>1000</v>
      </c>
      <c r="I907" s="64">
        <f>H907</f>
        <v>1000</v>
      </c>
      <c r="J907" s="31"/>
      <c r="K907" s="33" t="s">
        <v>35</v>
      </c>
    </row>
    <row r="908" spans="1:11" ht="12.75">
      <c r="A908" s="5" t="s">
        <v>716</v>
      </c>
      <c r="B908" s="23" t="s">
        <v>719</v>
      </c>
      <c r="C908" s="14" t="s">
        <v>720</v>
      </c>
      <c r="D908" s="15">
        <v>-1506.28</v>
      </c>
      <c r="E908" s="15">
        <v>3200</v>
      </c>
      <c r="F908" s="34">
        <v>1671.14</v>
      </c>
      <c r="G908" s="15"/>
      <c r="H908" s="15">
        <f>SUM(E908+G908)</f>
        <v>3200</v>
      </c>
      <c r="I908" s="64">
        <f>H908</f>
        <v>3200</v>
      </c>
      <c r="J908" s="31"/>
      <c r="K908" s="33" t="s">
        <v>35</v>
      </c>
    </row>
    <row r="909" spans="1:11" ht="12.75">
      <c r="A909" s="5" t="s">
        <v>716</v>
      </c>
      <c r="B909" s="23" t="s">
        <v>721</v>
      </c>
      <c r="C909" s="14" t="s">
        <v>722</v>
      </c>
      <c r="D909" s="15">
        <v>250700</v>
      </c>
      <c r="E909" s="15">
        <v>250700</v>
      </c>
      <c r="F909" s="34">
        <v>250700</v>
      </c>
      <c r="G909" s="15"/>
      <c r="H909" s="15">
        <f>SUM(E909+G909)</f>
        <v>250700</v>
      </c>
      <c r="I909" s="64">
        <f>H909</f>
        <v>250700</v>
      </c>
      <c r="J909" s="31"/>
      <c r="K909" s="33" t="s">
        <v>443</v>
      </c>
    </row>
    <row r="910" spans="1:11" ht="12.75">
      <c r="A910" s="5"/>
      <c r="B910" s="23"/>
      <c r="C910" s="16" t="s">
        <v>843</v>
      </c>
      <c r="D910" s="17">
        <f aca="true" t="shared" si="262" ref="D910:I910">SUM(D906:D907)</f>
        <v>151410.04</v>
      </c>
      <c r="E910" s="17">
        <f t="shared" si="262"/>
        <v>151000</v>
      </c>
      <c r="F910" s="17">
        <f t="shared" si="262"/>
        <v>146010.62</v>
      </c>
      <c r="G910" s="17">
        <f t="shared" si="262"/>
        <v>-5000</v>
      </c>
      <c r="H910" s="17">
        <f t="shared" si="262"/>
        <v>146000</v>
      </c>
      <c r="I910" s="69">
        <f t="shared" si="262"/>
        <v>146000</v>
      </c>
      <c r="J910" s="38"/>
      <c r="K910" s="33"/>
    </row>
    <row r="911" spans="1:11" ht="12.75">
      <c r="A911" s="5"/>
      <c r="B911" s="23"/>
      <c r="C911" s="16" t="s">
        <v>844</v>
      </c>
      <c r="D911" s="17">
        <f aca="true" t="shared" si="263" ref="D911:I911">SUM(D908:D909)</f>
        <v>249193.72</v>
      </c>
      <c r="E911" s="17">
        <f t="shared" si="263"/>
        <v>253900</v>
      </c>
      <c r="F911" s="17">
        <f t="shared" si="263"/>
        <v>252371.14</v>
      </c>
      <c r="G911" s="17">
        <f t="shared" si="263"/>
        <v>0</v>
      </c>
      <c r="H911" s="17">
        <f t="shared" si="263"/>
        <v>253900</v>
      </c>
      <c r="I911" s="69">
        <f t="shared" si="263"/>
        <v>253900</v>
      </c>
      <c r="J911" s="38"/>
      <c r="K911" s="33"/>
    </row>
    <row r="912" spans="1:11" ht="12.75">
      <c r="A912" s="5"/>
      <c r="B912" s="23"/>
      <c r="C912" s="16" t="s">
        <v>845</v>
      </c>
      <c r="D912" s="17">
        <f aca="true" t="shared" si="264" ref="D912:I912">D910-D911</f>
        <v>-97783.68</v>
      </c>
      <c r="E912" s="17">
        <f t="shared" si="264"/>
        <v>-102900</v>
      </c>
      <c r="F912" s="17">
        <f t="shared" si="264"/>
        <v>-106360.52000000002</v>
      </c>
      <c r="G912" s="17">
        <f t="shared" si="264"/>
        <v>-5000</v>
      </c>
      <c r="H912" s="17">
        <f t="shared" si="264"/>
        <v>-107900</v>
      </c>
      <c r="I912" s="69">
        <f t="shared" si="264"/>
        <v>-107900</v>
      </c>
      <c r="J912" s="38"/>
      <c r="K912" s="33"/>
    </row>
    <row r="913" spans="1:11" ht="12.75">
      <c r="A913" s="5" t="s">
        <v>723</v>
      </c>
      <c r="B913" s="23" t="s">
        <v>92</v>
      </c>
      <c r="C913" s="14" t="s">
        <v>93</v>
      </c>
      <c r="D913" s="15">
        <v>213.19</v>
      </c>
      <c r="E913" s="15">
        <v>300</v>
      </c>
      <c r="F913" s="34">
        <v>213.19</v>
      </c>
      <c r="G913" s="15"/>
      <c r="H913" s="15">
        <f>SUM(E913+G913)</f>
        <v>300</v>
      </c>
      <c r="I913" s="64">
        <f>H913</f>
        <v>300</v>
      </c>
      <c r="J913" s="31"/>
      <c r="K913" s="33" t="s">
        <v>869</v>
      </c>
    </row>
    <row r="914" spans="1:11" ht="12.75">
      <c r="A914" s="5"/>
      <c r="B914" s="23"/>
      <c r="C914" s="16" t="s">
        <v>843</v>
      </c>
      <c r="D914" s="17">
        <f aca="true" t="shared" si="265" ref="D914:I914">SUM(0)</f>
        <v>0</v>
      </c>
      <c r="E914" s="17">
        <f t="shared" si="265"/>
        <v>0</v>
      </c>
      <c r="F914" s="17">
        <f t="shared" si="265"/>
        <v>0</v>
      </c>
      <c r="G914" s="17">
        <f t="shared" si="265"/>
        <v>0</v>
      </c>
      <c r="H914" s="17">
        <f t="shared" si="265"/>
        <v>0</v>
      </c>
      <c r="I914" s="69">
        <f t="shared" si="265"/>
        <v>0</v>
      </c>
      <c r="J914" s="38"/>
      <c r="K914" s="33"/>
    </row>
    <row r="915" spans="1:11" ht="12.75">
      <c r="A915" s="5"/>
      <c r="B915" s="23"/>
      <c r="C915" s="16" t="s">
        <v>844</v>
      </c>
      <c r="D915" s="17">
        <f aca="true" t="shared" si="266" ref="D915:I915">SUM(D913)</f>
        <v>213.19</v>
      </c>
      <c r="E915" s="17">
        <f t="shared" si="266"/>
        <v>300</v>
      </c>
      <c r="F915" s="17">
        <f t="shared" si="266"/>
        <v>213.19</v>
      </c>
      <c r="G915" s="17">
        <f t="shared" si="266"/>
        <v>0</v>
      </c>
      <c r="H915" s="17">
        <f t="shared" si="266"/>
        <v>300</v>
      </c>
      <c r="I915" s="69">
        <f t="shared" si="266"/>
        <v>300</v>
      </c>
      <c r="J915" s="38"/>
      <c r="K915" s="33"/>
    </row>
    <row r="916" spans="1:11" ht="12.75">
      <c r="A916" s="5"/>
      <c r="B916" s="23"/>
      <c r="C916" s="16" t="s">
        <v>845</v>
      </c>
      <c r="D916" s="17">
        <f aca="true" t="shared" si="267" ref="D916:I916">D914-D915</f>
        <v>-213.19</v>
      </c>
      <c r="E916" s="17">
        <f t="shared" si="267"/>
        <v>-300</v>
      </c>
      <c r="F916" s="17">
        <f t="shared" si="267"/>
        <v>-213.19</v>
      </c>
      <c r="G916" s="17">
        <f t="shared" si="267"/>
        <v>0</v>
      </c>
      <c r="H916" s="17">
        <f t="shared" si="267"/>
        <v>-300</v>
      </c>
      <c r="I916" s="69">
        <f t="shared" si="267"/>
        <v>-300</v>
      </c>
      <c r="J916" s="38"/>
      <c r="K916" s="33"/>
    </row>
    <row r="917" spans="1:11" ht="12.75">
      <c r="A917" s="5" t="s">
        <v>724</v>
      </c>
      <c r="B917" s="23" t="s">
        <v>725</v>
      </c>
      <c r="C917" s="14" t="s">
        <v>726</v>
      </c>
      <c r="D917" s="15">
        <v>0</v>
      </c>
      <c r="E917" s="15">
        <v>0</v>
      </c>
      <c r="F917" s="34">
        <v>0</v>
      </c>
      <c r="G917" s="15"/>
      <c r="H917" s="15">
        <f>SUM(E917+G917)</f>
        <v>0</v>
      </c>
      <c r="I917" s="64">
        <v>326000</v>
      </c>
      <c r="J917" s="31"/>
      <c r="K917" s="33" t="s">
        <v>1</v>
      </c>
    </row>
    <row r="918" spans="1:11" ht="12.75">
      <c r="A918" s="5" t="s">
        <v>724</v>
      </c>
      <c r="B918" s="23" t="s">
        <v>727</v>
      </c>
      <c r="C918" s="14" t="s">
        <v>728</v>
      </c>
      <c r="D918" s="15">
        <v>538759.3</v>
      </c>
      <c r="E918" s="15">
        <v>520000</v>
      </c>
      <c r="F918" s="34">
        <v>298740.86</v>
      </c>
      <c r="G918" s="15">
        <v>8800</v>
      </c>
      <c r="H918" s="15">
        <f>SUM(E918+G918)</f>
        <v>528800</v>
      </c>
      <c r="I918" s="64">
        <v>520000</v>
      </c>
      <c r="J918" s="31"/>
      <c r="K918" s="33" t="s">
        <v>1</v>
      </c>
    </row>
    <row r="919" spans="1:11" ht="12.75">
      <c r="A919" s="5" t="s">
        <v>724</v>
      </c>
      <c r="B919" s="23" t="s">
        <v>729</v>
      </c>
      <c r="C919" s="14" t="s">
        <v>855</v>
      </c>
      <c r="D919" s="15">
        <v>47932.72</v>
      </c>
      <c r="E919" s="15">
        <v>66800</v>
      </c>
      <c r="F919" s="34">
        <v>66858.8</v>
      </c>
      <c r="G919" s="15">
        <v>133300</v>
      </c>
      <c r="H919" s="15">
        <f>SUM(E919+G919)</f>
        <v>200100</v>
      </c>
      <c r="I919" s="64">
        <v>195300</v>
      </c>
      <c r="J919" s="31"/>
      <c r="K919" s="33" t="s">
        <v>1</v>
      </c>
    </row>
    <row r="920" spans="1:11" ht="12.75">
      <c r="A920" s="5" t="s">
        <v>724</v>
      </c>
      <c r="B920" s="23" t="s">
        <v>730</v>
      </c>
      <c r="C920" s="14" t="s">
        <v>731</v>
      </c>
      <c r="D920" s="15">
        <v>16786.79</v>
      </c>
      <c r="E920" s="15">
        <v>11900</v>
      </c>
      <c r="F920" s="34">
        <v>11909.41</v>
      </c>
      <c r="G920" s="15"/>
      <c r="H920" s="15">
        <f>SUM(E920+G920)</f>
        <v>11900</v>
      </c>
      <c r="I920" s="64">
        <v>7000</v>
      </c>
      <c r="J920" s="31"/>
      <c r="K920" s="33" t="s">
        <v>42</v>
      </c>
    </row>
    <row r="921" spans="1:11" ht="12.75">
      <c r="A921" s="5" t="s">
        <v>724</v>
      </c>
      <c r="B921" s="23" t="s">
        <v>732</v>
      </c>
      <c r="C921" s="14" t="s">
        <v>733</v>
      </c>
      <c r="D921" s="15">
        <v>39000</v>
      </c>
      <c r="E921" s="15">
        <v>45000</v>
      </c>
      <c r="F921" s="34">
        <v>21697.87</v>
      </c>
      <c r="G921" s="15"/>
      <c r="H921" s="15">
        <f>SUM(E921+G921)</f>
        <v>45000</v>
      </c>
      <c r="I921" s="64">
        <f>H921</f>
        <v>45000</v>
      </c>
      <c r="J921" s="31"/>
      <c r="K921" s="33" t="s">
        <v>42</v>
      </c>
    </row>
    <row r="922" spans="1:11" ht="12.75">
      <c r="A922" s="5"/>
      <c r="B922" s="23"/>
      <c r="C922" s="16" t="s">
        <v>843</v>
      </c>
      <c r="D922" s="17">
        <f aca="true" t="shared" si="268" ref="D922:I922">SUM(D917:D920)</f>
        <v>603478.81</v>
      </c>
      <c r="E922" s="17">
        <f t="shared" si="268"/>
        <v>598700</v>
      </c>
      <c r="F922" s="17">
        <f t="shared" si="268"/>
        <v>377509.06999999995</v>
      </c>
      <c r="G922" s="17">
        <f t="shared" si="268"/>
        <v>142100</v>
      </c>
      <c r="H922" s="17">
        <f t="shared" si="268"/>
        <v>740800</v>
      </c>
      <c r="I922" s="69">
        <f t="shared" si="268"/>
        <v>1048300</v>
      </c>
      <c r="J922" s="38"/>
      <c r="K922" s="33"/>
    </row>
    <row r="923" spans="1:11" ht="12.75">
      <c r="A923" s="5"/>
      <c r="B923" s="23"/>
      <c r="C923" s="16" t="s">
        <v>844</v>
      </c>
      <c r="D923" s="17">
        <f aca="true" t="shared" si="269" ref="D923:I923">SUM(D921)</f>
        <v>39000</v>
      </c>
      <c r="E923" s="17">
        <f t="shared" si="269"/>
        <v>45000</v>
      </c>
      <c r="F923" s="17">
        <f t="shared" si="269"/>
        <v>21697.87</v>
      </c>
      <c r="G923" s="17">
        <f t="shared" si="269"/>
        <v>0</v>
      </c>
      <c r="H923" s="17">
        <f t="shared" si="269"/>
        <v>45000</v>
      </c>
      <c r="I923" s="69">
        <f t="shared" si="269"/>
        <v>45000</v>
      </c>
      <c r="J923" s="38"/>
      <c r="K923" s="33"/>
    </row>
    <row r="924" spans="1:11" ht="12.75">
      <c r="A924" s="5"/>
      <c r="B924" s="23"/>
      <c r="C924" s="16" t="s">
        <v>845</v>
      </c>
      <c r="D924" s="17">
        <f aca="true" t="shared" si="270" ref="D924:I924">D922-D923</f>
        <v>564478.81</v>
      </c>
      <c r="E924" s="17">
        <f t="shared" si="270"/>
        <v>553700</v>
      </c>
      <c r="F924" s="17">
        <f t="shared" si="270"/>
        <v>355811.19999999995</v>
      </c>
      <c r="G924" s="17">
        <f t="shared" si="270"/>
        <v>142100</v>
      </c>
      <c r="H924" s="17">
        <f t="shared" si="270"/>
        <v>695800</v>
      </c>
      <c r="I924" s="69">
        <f t="shared" si="270"/>
        <v>1003300</v>
      </c>
      <c r="J924" s="38"/>
      <c r="K924" s="33"/>
    </row>
    <row r="925" spans="1:11" ht="12.75">
      <c r="A925" s="5" t="s">
        <v>734</v>
      </c>
      <c r="B925" s="23" t="s">
        <v>735</v>
      </c>
      <c r="C925" s="14" t="s">
        <v>736</v>
      </c>
      <c r="D925" s="15">
        <v>19283.73</v>
      </c>
      <c r="E925" s="15">
        <v>13700</v>
      </c>
      <c r="F925" s="34">
        <v>9985.9</v>
      </c>
      <c r="G925" s="15"/>
      <c r="H925" s="15">
        <f aca="true" t="shared" si="271" ref="H925:H935">SUM(E925+G925)</f>
        <v>13700</v>
      </c>
      <c r="I925" s="64">
        <f>H925</f>
        <v>13700</v>
      </c>
      <c r="J925" s="31"/>
      <c r="K925" s="33" t="s">
        <v>737</v>
      </c>
    </row>
    <row r="926" spans="1:11" ht="12.75">
      <c r="A926" s="5" t="s">
        <v>734</v>
      </c>
      <c r="B926" s="23" t="s">
        <v>738</v>
      </c>
      <c r="C926" s="14" t="s">
        <v>739</v>
      </c>
      <c r="D926" s="15">
        <v>0</v>
      </c>
      <c r="E926" s="15">
        <v>300</v>
      </c>
      <c r="F926" s="34">
        <v>0</v>
      </c>
      <c r="G926" s="15"/>
      <c r="H926" s="15">
        <f t="shared" si="271"/>
        <v>300</v>
      </c>
      <c r="I926" s="64">
        <f>H926</f>
        <v>300</v>
      </c>
      <c r="J926" s="31"/>
      <c r="K926" s="33" t="s">
        <v>737</v>
      </c>
    </row>
    <row r="927" spans="1:11" ht="12.75">
      <c r="A927" s="5" t="s">
        <v>734</v>
      </c>
      <c r="B927" s="23" t="s">
        <v>740</v>
      </c>
      <c r="C927" s="14" t="s">
        <v>741</v>
      </c>
      <c r="D927" s="15">
        <v>0</v>
      </c>
      <c r="E927" s="15">
        <v>1000</v>
      </c>
      <c r="F927" s="34">
        <v>0</v>
      </c>
      <c r="G927" s="15"/>
      <c r="H927" s="15">
        <f t="shared" si="271"/>
        <v>1000</v>
      </c>
      <c r="I927" s="64">
        <f>H927</f>
        <v>1000</v>
      </c>
      <c r="J927" s="31"/>
      <c r="K927" s="33" t="s">
        <v>737</v>
      </c>
    </row>
    <row r="928" spans="1:11" ht="12.75">
      <c r="A928" s="5" t="s">
        <v>734</v>
      </c>
      <c r="B928" s="23" t="s">
        <v>742</v>
      </c>
      <c r="C928" s="14" t="s">
        <v>743</v>
      </c>
      <c r="D928" s="15">
        <v>456.64</v>
      </c>
      <c r="E928" s="15">
        <v>1200</v>
      </c>
      <c r="F928" s="34">
        <v>742.98</v>
      </c>
      <c r="G928" s="15"/>
      <c r="H928" s="15">
        <f t="shared" si="271"/>
        <v>1200</v>
      </c>
      <c r="I928" s="64">
        <v>6000</v>
      </c>
      <c r="J928" s="31"/>
      <c r="K928" s="33" t="s">
        <v>737</v>
      </c>
    </row>
    <row r="929" spans="1:11" ht="12.75">
      <c r="A929" s="5" t="s">
        <v>734</v>
      </c>
      <c r="B929" s="23" t="s">
        <v>744</v>
      </c>
      <c r="C929" s="14" t="s">
        <v>745</v>
      </c>
      <c r="D929" s="15">
        <v>0</v>
      </c>
      <c r="E929" s="15">
        <v>2800</v>
      </c>
      <c r="F929" s="34">
        <v>765.7</v>
      </c>
      <c r="G929" s="15"/>
      <c r="H929" s="15">
        <f t="shared" si="271"/>
        <v>2800</v>
      </c>
      <c r="I929" s="64">
        <f>H929</f>
        <v>2800</v>
      </c>
      <c r="J929" s="31"/>
      <c r="K929" s="33" t="s">
        <v>737</v>
      </c>
    </row>
    <row r="930" spans="1:11" ht="12.75">
      <c r="A930" s="5" t="s">
        <v>734</v>
      </c>
      <c r="B930" s="23" t="s">
        <v>746</v>
      </c>
      <c r="C930" s="14" t="s">
        <v>747</v>
      </c>
      <c r="D930" s="15">
        <v>5643.95</v>
      </c>
      <c r="E930" s="15">
        <v>7300</v>
      </c>
      <c r="F930" s="34">
        <v>1981.07</v>
      </c>
      <c r="G930" s="15"/>
      <c r="H930" s="15">
        <f t="shared" si="271"/>
        <v>7300</v>
      </c>
      <c r="I930" s="64">
        <f aca="true" t="shared" si="272" ref="I930:I935">H930</f>
        <v>7300</v>
      </c>
      <c r="J930" s="31"/>
      <c r="K930" s="33" t="s">
        <v>737</v>
      </c>
    </row>
    <row r="931" spans="1:11" ht="12.75">
      <c r="A931" s="5" t="s">
        <v>734</v>
      </c>
      <c r="B931" s="23" t="s">
        <v>748</v>
      </c>
      <c r="C931" s="14" t="s">
        <v>749</v>
      </c>
      <c r="D931" s="15">
        <v>31.7</v>
      </c>
      <c r="E931" s="15">
        <v>700</v>
      </c>
      <c r="F931" s="34">
        <v>31.72</v>
      </c>
      <c r="G931" s="15"/>
      <c r="H931" s="15">
        <f t="shared" si="271"/>
        <v>700</v>
      </c>
      <c r="I931" s="64">
        <f t="shared" si="272"/>
        <v>700</v>
      </c>
      <c r="J931" s="31"/>
      <c r="K931" s="33" t="s">
        <v>737</v>
      </c>
    </row>
    <row r="932" spans="1:11" ht="12.75">
      <c r="A932" s="5" t="s">
        <v>734</v>
      </c>
      <c r="B932" s="23" t="s">
        <v>92</v>
      </c>
      <c r="C932" s="14" t="s">
        <v>93</v>
      </c>
      <c r="D932" s="15">
        <v>68.19</v>
      </c>
      <c r="E932" s="15">
        <v>200</v>
      </c>
      <c r="F932" s="34">
        <v>68.19</v>
      </c>
      <c r="G932" s="15"/>
      <c r="H932" s="15">
        <f t="shared" si="271"/>
        <v>200</v>
      </c>
      <c r="I932" s="64">
        <f t="shared" si="272"/>
        <v>200</v>
      </c>
      <c r="J932" s="31"/>
      <c r="K932" s="33" t="s">
        <v>869</v>
      </c>
    </row>
    <row r="933" spans="1:11" ht="12.75">
      <c r="A933" s="5" t="s">
        <v>734</v>
      </c>
      <c r="B933" s="23" t="s">
        <v>750</v>
      </c>
      <c r="C933" s="14" t="s">
        <v>751</v>
      </c>
      <c r="D933" s="15">
        <v>0</v>
      </c>
      <c r="E933" s="15">
        <v>600</v>
      </c>
      <c r="F933" s="34">
        <v>365.23</v>
      </c>
      <c r="G933" s="15"/>
      <c r="H933" s="15">
        <f t="shared" si="271"/>
        <v>600</v>
      </c>
      <c r="I933" s="64">
        <f t="shared" si="272"/>
        <v>600</v>
      </c>
      <c r="J933" s="31"/>
      <c r="K933" s="33" t="s">
        <v>737</v>
      </c>
    </row>
    <row r="934" spans="1:11" ht="12.75">
      <c r="A934" s="5" t="s">
        <v>734</v>
      </c>
      <c r="B934" s="23" t="s">
        <v>752</v>
      </c>
      <c r="C934" s="14" t="s">
        <v>753</v>
      </c>
      <c r="D934" s="15">
        <v>5554.08</v>
      </c>
      <c r="E934" s="15">
        <v>6200</v>
      </c>
      <c r="F934" s="34">
        <v>5554.08</v>
      </c>
      <c r="G934" s="15"/>
      <c r="H934" s="15">
        <f t="shared" si="271"/>
        <v>6200</v>
      </c>
      <c r="I934" s="64">
        <f t="shared" si="272"/>
        <v>6200</v>
      </c>
      <c r="J934" s="31"/>
      <c r="K934" s="33" t="s">
        <v>737</v>
      </c>
    </row>
    <row r="935" spans="1:11" ht="12.75">
      <c r="A935" s="5" t="s">
        <v>734</v>
      </c>
      <c r="B935" s="23" t="s">
        <v>754</v>
      </c>
      <c r="C935" s="14" t="s">
        <v>755</v>
      </c>
      <c r="D935" s="15">
        <v>3187.48</v>
      </c>
      <c r="E935" s="15">
        <v>7000</v>
      </c>
      <c r="F935" s="34">
        <v>4741.96</v>
      </c>
      <c r="G935" s="15"/>
      <c r="H935" s="15">
        <f t="shared" si="271"/>
        <v>7000</v>
      </c>
      <c r="I935" s="64">
        <f t="shared" si="272"/>
        <v>7000</v>
      </c>
      <c r="J935" s="31"/>
      <c r="K935" s="33" t="s">
        <v>737</v>
      </c>
    </row>
    <row r="936" spans="1:11" ht="12.75">
      <c r="A936" s="5"/>
      <c r="B936" s="23"/>
      <c r="C936" s="16" t="s">
        <v>843</v>
      </c>
      <c r="D936" s="17">
        <f aca="true" t="shared" si="273" ref="D936:I936">SUM(D925:D927)</f>
        <v>19283.73</v>
      </c>
      <c r="E936" s="17">
        <f t="shared" si="273"/>
        <v>15000</v>
      </c>
      <c r="F936" s="17">
        <f t="shared" si="273"/>
        <v>9985.9</v>
      </c>
      <c r="G936" s="17">
        <f t="shared" si="273"/>
        <v>0</v>
      </c>
      <c r="H936" s="17">
        <f t="shared" si="273"/>
        <v>15000</v>
      </c>
      <c r="I936" s="69">
        <f t="shared" si="273"/>
        <v>15000</v>
      </c>
      <c r="J936" s="38"/>
      <c r="K936" s="33"/>
    </row>
    <row r="937" spans="1:11" ht="12.75">
      <c r="A937" s="5"/>
      <c r="B937" s="23"/>
      <c r="C937" s="16" t="s">
        <v>844</v>
      </c>
      <c r="D937" s="17">
        <f aca="true" t="shared" si="274" ref="D937:I937">SUM(D928:D935)</f>
        <v>14942.039999999999</v>
      </c>
      <c r="E937" s="17">
        <f t="shared" si="274"/>
        <v>26000</v>
      </c>
      <c r="F937" s="17">
        <f t="shared" si="274"/>
        <v>14250.93</v>
      </c>
      <c r="G937" s="17">
        <f t="shared" si="274"/>
        <v>0</v>
      </c>
      <c r="H937" s="17">
        <f t="shared" si="274"/>
        <v>26000</v>
      </c>
      <c r="I937" s="69">
        <f t="shared" si="274"/>
        <v>30800</v>
      </c>
      <c r="J937" s="38"/>
      <c r="K937" s="33"/>
    </row>
    <row r="938" spans="1:11" ht="12.75">
      <c r="A938" s="5"/>
      <c r="B938" s="23"/>
      <c r="C938" s="16" t="s">
        <v>845</v>
      </c>
      <c r="D938" s="17">
        <f aca="true" t="shared" si="275" ref="D938:I938">D936-D937</f>
        <v>4341.6900000000005</v>
      </c>
      <c r="E938" s="17">
        <f t="shared" si="275"/>
        <v>-11000</v>
      </c>
      <c r="F938" s="17">
        <f t="shared" si="275"/>
        <v>-4265.030000000001</v>
      </c>
      <c r="G938" s="17">
        <f t="shared" si="275"/>
        <v>0</v>
      </c>
      <c r="H938" s="17">
        <f t="shared" si="275"/>
        <v>-11000</v>
      </c>
      <c r="I938" s="69">
        <f t="shared" si="275"/>
        <v>-15800</v>
      </c>
      <c r="J938" s="38"/>
      <c r="K938" s="33"/>
    </row>
    <row r="939" spans="1:11" ht="12.75">
      <c r="A939" s="5" t="s">
        <v>756</v>
      </c>
      <c r="B939" s="23" t="s">
        <v>33</v>
      </c>
      <c r="C939" s="14" t="s">
        <v>307</v>
      </c>
      <c r="D939" s="15">
        <v>24319.16</v>
      </c>
      <c r="E939" s="15">
        <v>5000</v>
      </c>
      <c r="F939" s="34">
        <v>11150.73</v>
      </c>
      <c r="G939" s="15"/>
      <c r="H939" s="15">
        <f aca="true" t="shared" si="276" ref="H939:H957">SUM(E939+G939)</f>
        <v>5000</v>
      </c>
      <c r="I939" s="64">
        <v>11100</v>
      </c>
      <c r="J939" s="31"/>
      <c r="K939" s="33" t="s">
        <v>96</v>
      </c>
    </row>
    <row r="940" spans="1:11" ht="12.75">
      <c r="A940" s="5" t="s">
        <v>756</v>
      </c>
      <c r="B940" s="23" t="s">
        <v>757</v>
      </c>
      <c r="C940" s="14" t="s">
        <v>758</v>
      </c>
      <c r="D940" s="15">
        <v>13397.44</v>
      </c>
      <c r="E940" s="15">
        <v>13000</v>
      </c>
      <c r="F940" s="34">
        <v>13397.44</v>
      </c>
      <c r="G940" s="15"/>
      <c r="H940" s="15">
        <f t="shared" si="276"/>
        <v>13000</v>
      </c>
      <c r="I940" s="64">
        <f aca="true" t="shared" si="277" ref="I940:I956">H940</f>
        <v>13000</v>
      </c>
      <c r="J940" s="31"/>
      <c r="K940" s="33" t="s">
        <v>96</v>
      </c>
    </row>
    <row r="941" spans="1:11" ht="12.75">
      <c r="A941" s="5" t="s">
        <v>756</v>
      </c>
      <c r="B941" s="23" t="s">
        <v>36</v>
      </c>
      <c r="C941" s="14" t="s">
        <v>308</v>
      </c>
      <c r="D941" s="15">
        <v>15647.82</v>
      </c>
      <c r="E941" s="15">
        <v>2000</v>
      </c>
      <c r="F941" s="34">
        <v>4717.01</v>
      </c>
      <c r="G941" s="15"/>
      <c r="H941" s="15">
        <f t="shared" si="276"/>
        <v>2000</v>
      </c>
      <c r="I941" s="65">
        <v>4700</v>
      </c>
      <c r="J941" s="31"/>
      <c r="K941" s="33" t="s">
        <v>96</v>
      </c>
    </row>
    <row r="942" spans="1:11" ht="12.75">
      <c r="A942" s="5" t="s">
        <v>756</v>
      </c>
      <c r="B942" s="23" t="s">
        <v>759</v>
      </c>
      <c r="C942" s="14" t="s">
        <v>760</v>
      </c>
      <c r="D942" s="15">
        <v>12820</v>
      </c>
      <c r="E942" s="15">
        <v>14000</v>
      </c>
      <c r="F942" s="34">
        <v>12243.35</v>
      </c>
      <c r="G942" s="15"/>
      <c r="H942" s="15">
        <f t="shared" si="276"/>
        <v>14000</v>
      </c>
      <c r="I942" s="6">
        <f t="shared" si="277"/>
        <v>14000</v>
      </c>
      <c r="J942" s="31"/>
      <c r="K942" s="33" t="s">
        <v>96</v>
      </c>
    </row>
    <row r="943" spans="1:11" ht="12.75">
      <c r="A943" s="5" t="s">
        <v>756</v>
      </c>
      <c r="B943" s="23" t="s">
        <v>761</v>
      </c>
      <c r="C943" s="14" t="s">
        <v>762</v>
      </c>
      <c r="D943" s="15">
        <v>649.4</v>
      </c>
      <c r="E943" s="15">
        <v>700</v>
      </c>
      <c r="F943" s="34">
        <v>270.55</v>
      </c>
      <c r="G943" s="15"/>
      <c r="H943" s="15">
        <f t="shared" si="276"/>
        <v>700</v>
      </c>
      <c r="I943" s="6">
        <f t="shared" si="277"/>
        <v>700</v>
      </c>
      <c r="J943" s="31"/>
      <c r="K943" s="33" t="s">
        <v>96</v>
      </c>
    </row>
    <row r="944" spans="1:11" ht="12.75">
      <c r="A944" s="5" t="s">
        <v>756</v>
      </c>
      <c r="B944" s="23" t="s">
        <v>763</v>
      </c>
      <c r="C944" s="14" t="s">
        <v>764</v>
      </c>
      <c r="D944" s="15">
        <v>42567.5</v>
      </c>
      <c r="E944" s="15">
        <v>38500</v>
      </c>
      <c r="F944" s="34">
        <v>44359.64</v>
      </c>
      <c r="G944" s="15"/>
      <c r="H944" s="15">
        <f t="shared" si="276"/>
        <v>38500</v>
      </c>
      <c r="I944" s="65">
        <v>44000</v>
      </c>
      <c r="J944" s="31"/>
      <c r="K944" s="33" t="s">
        <v>96</v>
      </c>
    </row>
    <row r="945" spans="1:11" ht="12.75">
      <c r="A945" s="5" t="s">
        <v>756</v>
      </c>
      <c r="B945" s="23" t="s">
        <v>765</v>
      </c>
      <c r="C945" s="14" t="s">
        <v>766</v>
      </c>
      <c r="D945" s="15">
        <v>20500</v>
      </c>
      <c r="E945" s="15">
        <v>20500</v>
      </c>
      <c r="F945" s="34">
        <v>20500</v>
      </c>
      <c r="G945" s="15"/>
      <c r="H945" s="15">
        <f t="shared" si="276"/>
        <v>20500</v>
      </c>
      <c r="I945" s="6">
        <f t="shared" si="277"/>
        <v>20500</v>
      </c>
      <c r="J945" s="31"/>
      <c r="K945" s="33" t="s">
        <v>96</v>
      </c>
    </row>
    <row r="946" spans="1:11" ht="12.75">
      <c r="A946" s="5" t="s">
        <v>756</v>
      </c>
      <c r="B946" s="23" t="s">
        <v>767</v>
      </c>
      <c r="C946" s="14" t="s">
        <v>652</v>
      </c>
      <c r="D946" s="15">
        <v>1990</v>
      </c>
      <c r="E946" s="15">
        <v>2000</v>
      </c>
      <c r="F946" s="34">
        <v>1450</v>
      </c>
      <c r="G946" s="15"/>
      <c r="H946" s="15">
        <f t="shared" si="276"/>
        <v>2000</v>
      </c>
      <c r="I946" s="6">
        <f t="shared" si="277"/>
        <v>2000</v>
      </c>
      <c r="J946" s="31"/>
      <c r="K946" s="33" t="s">
        <v>96</v>
      </c>
    </row>
    <row r="947" spans="1:11" ht="12.75">
      <c r="A947" s="5" t="s">
        <v>756</v>
      </c>
      <c r="B947" s="23" t="s">
        <v>40</v>
      </c>
      <c r="C947" s="14" t="s">
        <v>41</v>
      </c>
      <c r="D947" s="15">
        <v>401.91</v>
      </c>
      <c r="E947" s="15">
        <v>0</v>
      </c>
      <c r="F947" s="34">
        <v>0</v>
      </c>
      <c r="G947" s="15"/>
      <c r="H947" s="15">
        <f t="shared" si="276"/>
        <v>0</v>
      </c>
      <c r="I947" s="6">
        <f t="shared" si="277"/>
        <v>0</v>
      </c>
      <c r="J947" s="31"/>
      <c r="K947" s="33" t="s">
        <v>1</v>
      </c>
    </row>
    <row r="948" spans="1:11" ht="12.75">
      <c r="A948" s="5" t="s">
        <v>756</v>
      </c>
      <c r="B948" s="23" t="s">
        <v>45</v>
      </c>
      <c r="C948" s="14" t="s">
        <v>46</v>
      </c>
      <c r="D948" s="15">
        <v>741</v>
      </c>
      <c r="E948" s="15">
        <v>700</v>
      </c>
      <c r="F948" s="34">
        <v>741</v>
      </c>
      <c r="G948" s="15"/>
      <c r="H948" s="15">
        <f t="shared" si="276"/>
        <v>700</v>
      </c>
      <c r="I948" s="6">
        <f t="shared" si="277"/>
        <v>700</v>
      </c>
      <c r="J948" s="31"/>
      <c r="K948" s="33" t="s">
        <v>96</v>
      </c>
    </row>
    <row r="949" spans="1:11" ht="12.75">
      <c r="A949" s="5" t="s">
        <v>756</v>
      </c>
      <c r="B949" s="23" t="s">
        <v>181</v>
      </c>
      <c r="C949" s="14" t="s">
        <v>182</v>
      </c>
      <c r="D949" s="15">
        <v>-23401.92</v>
      </c>
      <c r="E949" s="15">
        <v>20000</v>
      </c>
      <c r="F949" s="34">
        <v>11754.93</v>
      </c>
      <c r="G949" s="15"/>
      <c r="H949" s="15">
        <f t="shared" si="276"/>
        <v>20000</v>
      </c>
      <c r="I949" s="6">
        <f t="shared" si="277"/>
        <v>20000</v>
      </c>
      <c r="J949" s="31"/>
      <c r="K949" s="33" t="s">
        <v>870</v>
      </c>
    </row>
    <row r="950" spans="1:11" ht="12.75">
      <c r="A950" s="5" t="s">
        <v>756</v>
      </c>
      <c r="B950" s="23" t="s">
        <v>73</v>
      </c>
      <c r="C950" s="14" t="s">
        <v>74</v>
      </c>
      <c r="D950" s="15">
        <v>0</v>
      </c>
      <c r="E950" s="15">
        <v>300</v>
      </c>
      <c r="F950" s="34">
        <v>0</v>
      </c>
      <c r="G950" s="15"/>
      <c r="H950" s="15">
        <f t="shared" si="276"/>
        <v>300</v>
      </c>
      <c r="I950" s="6">
        <f t="shared" si="277"/>
        <v>300</v>
      </c>
      <c r="J950" s="31"/>
      <c r="K950" s="33" t="s">
        <v>96</v>
      </c>
    </row>
    <row r="951" spans="1:11" ht="12.75">
      <c r="A951" s="5" t="s">
        <v>756</v>
      </c>
      <c r="B951" s="23" t="s">
        <v>768</v>
      </c>
      <c r="C951" s="14" t="s">
        <v>758</v>
      </c>
      <c r="D951" s="15">
        <v>248.49</v>
      </c>
      <c r="E951" s="15">
        <v>0</v>
      </c>
      <c r="F951" s="34">
        <v>248.49</v>
      </c>
      <c r="G951" s="15"/>
      <c r="H951" s="15">
        <f t="shared" si="276"/>
        <v>0</v>
      </c>
      <c r="I951" s="6">
        <f t="shared" si="277"/>
        <v>0</v>
      </c>
      <c r="J951" s="31"/>
      <c r="K951" s="33" t="s">
        <v>96</v>
      </c>
    </row>
    <row r="952" spans="1:11" ht="12.75">
      <c r="A952" s="5" t="s">
        <v>756</v>
      </c>
      <c r="B952" s="23" t="s">
        <v>88</v>
      </c>
      <c r="C952" s="14" t="s">
        <v>89</v>
      </c>
      <c r="D952" s="15">
        <v>17433.62</v>
      </c>
      <c r="E952" s="15">
        <v>20000</v>
      </c>
      <c r="F952" s="34">
        <v>1535.48</v>
      </c>
      <c r="G952" s="15"/>
      <c r="H952" s="15">
        <f t="shared" si="276"/>
        <v>20000</v>
      </c>
      <c r="I952" s="6">
        <f t="shared" si="277"/>
        <v>20000</v>
      </c>
      <c r="J952" s="31"/>
      <c r="K952" s="33" t="s">
        <v>869</v>
      </c>
    </row>
    <row r="953" spans="1:11" ht="12.75">
      <c r="A953" s="5" t="s">
        <v>756</v>
      </c>
      <c r="B953" s="23" t="s">
        <v>92</v>
      </c>
      <c r="C953" s="14" t="s">
        <v>93</v>
      </c>
      <c r="D953" s="15">
        <v>17854.73</v>
      </c>
      <c r="E953" s="15">
        <v>20000</v>
      </c>
      <c r="F953" s="34">
        <v>12683.24</v>
      </c>
      <c r="G953" s="15"/>
      <c r="H953" s="15">
        <f t="shared" si="276"/>
        <v>20000</v>
      </c>
      <c r="I953" s="6">
        <f t="shared" si="277"/>
        <v>20000</v>
      </c>
      <c r="J953" s="31"/>
      <c r="K953" s="33" t="s">
        <v>869</v>
      </c>
    </row>
    <row r="954" spans="1:11" ht="12.75">
      <c r="A954" s="5" t="s">
        <v>756</v>
      </c>
      <c r="B954" s="23" t="s">
        <v>300</v>
      </c>
      <c r="C954" s="14" t="s">
        <v>301</v>
      </c>
      <c r="D954" s="15">
        <v>0</v>
      </c>
      <c r="E954" s="15">
        <v>200</v>
      </c>
      <c r="F954" s="34">
        <v>0</v>
      </c>
      <c r="G954" s="15"/>
      <c r="H954" s="15">
        <f t="shared" si="276"/>
        <v>200</v>
      </c>
      <c r="I954" s="6">
        <f t="shared" si="277"/>
        <v>200</v>
      </c>
      <c r="J954" s="31"/>
      <c r="K954" s="33" t="s">
        <v>96</v>
      </c>
    </row>
    <row r="955" spans="1:11" ht="12.75">
      <c r="A955" s="5" t="s">
        <v>756</v>
      </c>
      <c r="B955" s="23" t="s">
        <v>103</v>
      </c>
      <c r="C955" s="14" t="s">
        <v>104</v>
      </c>
      <c r="D955" s="15">
        <v>3913.69</v>
      </c>
      <c r="E955" s="15">
        <v>5000</v>
      </c>
      <c r="F955" s="34">
        <v>1290.93</v>
      </c>
      <c r="G955" s="15"/>
      <c r="H955" s="15">
        <f t="shared" si="276"/>
        <v>5000</v>
      </c>
      <c r="I955" s="6">
        <f t="shared" si="277"/>
        <v>5000</v>
      </c>
      <c r="J955" s="31"/>
      <c r="K955" s="33" t="s">
        <v>96</v>
      </c>
    </row>
    <row r="956" spans="1:11" ht="12.75">
      <c r="A956" s="5" t="s">
        <v>756</v>
      </c>
      <c r="B956" s="23" t="s">
        <v>485</v>
      </c>
      <c r="C956" s="14" t="s">
        <v>769</v>
      </c>
      <c r="D956" s="15">
        <v>24614.15</v>
      </c>
      <c r="E956" s="15">
        <v>17000</v>
      </c>
      <c r="F956" s="34">
        <v>12466.73</v>
      </c>
      <c r="G956" s="15"/>
      <c r="H956" s="15">
        <f t="shared" si="276"/>
        <v>17000</v>
      </c>
      <c r="I956" s="6">
        <f t="shared" si="277"/>
        <v>17000</v>
      </c>
      <c r="J956" s="31"/>
      <c r="K956" s="33" t="s">
        <v>35</v>
      </c>
    </row>
    <row r="957" spans="1:11" ht="12.75">
      <c r="A957" s="5" t="s">
        <v>756</v>
      </c>
      <c r="B957" s="23" t="s">
        <v>770</v>
      </c>
      <c r="C957" s="14" t="s">
        <v>771</v>
      </c>
      <c r="D957" s="15">
        <v>4804.89</v>
      </c>
      <c r="E957" s="15">
        <v>4000</v>
      </c>
      <c r="F957" s="34">
        <v>0</v>
      </c>
      <c r="G957" s="15"/>
      <c r="H957" s="15">
        <f t="shared" si="276"/>
        <v>4000</v>
      </c>
      <c r="I957" s="65">
        <v>1000</v>
      </c>
      <c r="J957" s="31"/>
      <c r="K957" s="33" t="s">
        <v>96</v>
      </c>
    </row>
    <row r="958" spans="1:11" ht="12.75">
      <c r="A958" s="5"/>
      <c r="B958" s="23"/>
      <c r="C958" s="16" t="s">
        <v>843</v>
      </c>
      <c r="D958" s="17">
        <f aca="true" t="shared" si="278" ref="D958:I958">SUM(D939:D948)</f>
        <v>133034.23</v>
      </c>
      <c r="E958" s="17">
        <f t="shared" si="278"/>
        <v>96400</v>
      </c>
      <c r="F958" s="17">
        <f t="shared" si="278"/>
        <v>108829.72</v>
      </c>
      <c r="G958" s="17">
        <f t="shared" si="278"/>
        <v>0</v>
      </c>
      <c r="H958" s="17">
        <f t="shared" si="278"/>
        <v>96400</v>
      </c>
      <c r="I958" s="7">
        <f t="shared" si="278"/>
        <v>110700</v>
      </c>
      <c r="J958" s="38"/>
      <c r="K958" s="33"/>
    </row>
    <row r="959" spans="1:11" ht="12.75">
      <c r="A959" s="5"/>
      <c r="B959" s="23"/>
      <c r="C959" s="16" t="s">
        <v>844</v>
      </c>
      <c r="D959" s="17">
        <f aca="true" t="shared" si="279" ref="D959:I959">SUM(D949:D957)</f>
        <v>45467.65</v>
      </c>
      <c r="E959" s="17">
        <f t="shared" si="279"/>
        <v>86500</v>
      </c>
      <c r="F959" s="17">
        <f t="shared" si="279"/>
        <v>39979.8</v>
      </c>
      <c r="G959" s="17">
        <f t="shared" si="279"/>
        <v>0</v>
      </c>
      <c r="H959" s="17">
        <f t="shared" si="279"/>
        <v>86500</v>
      </c>
      <c r="I959" s="69">
        <f t="shared" si="279"/>
        <v>83500</v>
      </c>
      <c r="J959" s="38"/>
      <c r="K959" s="33"/>
    </row>
    <row r="960" spans="1:11" ht="12.75">
      <c r="A960" s="5"/>
      <c r="B960" s="23"/>
      <c r="C960" s="16" t="s">
        <v>845</v>
      </c>
      <c r="D960" s="17">
        <f aca="true" t="shared" si="280" ref="D960:I960">D958-D959</f>
        <v>87566.58000000002</v>
      </c>
      <c r="E960" s="17">
        <f t="shared" si="280"/>
        <v>9900</v>
      </c>
      <c r="F960" s="17">
        <f t="shared" si="280"/>
        <v>68849.92</v>
      </c>
      <c r="G960" s="17">
        <f t="shared" si="280"/>
        <v>0</v>
      </c>
      <c r="H960" s="17">
        <f t="shared" si="280"/>
        <v>9900</v>
      </c>
      <c r="I960" s="69">
        <f t="shared" si="280"/>
        <v>27200</v>
      </c>
      <c r="J960" s="38"/>
      <c r="K960" s="33"/>
    </row>
    <row r="961" spans="1:11" ht="12.75">
      <c r="A961" s="5" t="s">
        <v>772</v>
      </c>
      <c r="B961" s="23" t="s">
        <v>773</v>
      </c>
      <c r="C961" s="14" t="s">
        <v>774</v>
      </c>
      <c r="D961" s="15">
        <v>0</v>
      </c>
      <c r="E961" s="15">
        <v>100</v>
      </c>
      <c r="F961" s="34">
        <v>0</v>
      </c>
      <c r="G961" s="15"/>
      <c r="H961" s="15">
        <f>SUM(E961+G961)</f>
        <v>100</v>
      </c>
      <c r="I961" s="64">
        <v>100</v>
      </c>
      <c r="J961" s="31"/>
      <c r="K961" s="33" t="s">
        <v>287</v>
      </c>
    </row>
    <row r="962" spans="1:11" ht="12.75">
      <c r="A962" s="5" t="s">
        <v>772</v>
      </c>
      <c r="B962" s="23" t="s">
        <v>775</v>
      </c>
      <c r="C962" s="14" t="s">
        <v>776</v>
      </c>
      <c r="D962" s="15">
        <v>0</v>
      </c>
      <c r="E962" s="15">
        <v>600</v>
      </c>
      <c r="F962" s="34">
        <v>556.58</v>
      </c>
      <c r="G962" s="15"/>
      <c r="H962" s="15">
        <f>SUM(E962+G962)</f>
        <v>600</v>
      </c>
      <c r="I962" s="64">
        <v>300</v>
      </c>
      <c r="J962" s="31"/>
      <c r="K962" s="33" t="s">
        <v>287</v>
      </c>
    </row>
    <row r="963" spans="1:11" ht="12.75">
      <c r="A963" s="5"/>
      <c r="B963" s="23"/>
      <c r="C963" s="16" t="s">
        <v>843</v>
      </c>
      <c r="D963" s="17">
        <f aca="true" t="shared" si="281" ref="D963:F964">SUM(D961)</f>
        <v>0</v>
      </c>
      <c r="E963" s="17">
        <f t="shared" si="281"/>
        <v>100</v>
      </c>
      <c r="F963" s="17">
        <f t="shared" si="281"/>
        <v>0</v>
      </c>
      <c r="G963" s="17">
        <f aca="true" t="shared" si="282" ref="G963:I964">SUM(G961)</f>
        <v>0</v>
      </c>
      <c r="H963" s="17">
        <f t="shared" si="282"/>
        <v>100</v>
      </c>
      <c r="I963" s="69">
        <f t="shared" si="282"/>
        <v>100</v>
      </c>
      <c r="J963" s="38"/>
      <c r="K963" s="33"/>
    </row>
    <row r="964" spans="1:11" ht="12.75">
      <c r="A964" s="5"/>
      <c r="B964" s="23"/>
      <c r="C964" s="16" t="s">
        <v>844</v>
      </c>
      <c r="D964" s="17">
        <f t="shared" si="281"/>
        <v>0</v>
      </c>
      <c r="E964" s="17">
        <f t="shared" si="281"/>
        <v>600</v>
      </c>
      <c r="F964" s="17">
        <f t="shared" si="281"/>
        <v>556.58</v>
      </c>
      <c r="G964" s="17">
        <f t="shared" si="282"/>
        <v>0</v>
      </c>
      <c r="H964" s="17">
        <f t="shared" si="282"/>
        <v>600</v>
      </c>
      <c r="I964" s="69">
        <f>SUM(I962)</f>
        <v>300</v>
      </c>
      <c r="J964" s="38"/>
      <c r="K964" s="33"/>
    </row>
    <row r="965" spans="1:11" ht="12.75">
      <c r="A965" s="5"/>
      <c r="B965" s="23"/>
      <c r="C965" s="16" t="s">
        <v>845</v>
      </c>
      <c r="D965" s="17">
        <f aca="true" t="shared" si="283" ref="D965:I965">D963-D964</f>
        <v>0</v>
      </c>
      <c r="E965" s="17">
        <f t="shared" si="283"/>
        <v>-500</v>
      </c>
      <c r="F965" s="17">
        <f t="shared" si="283"/>
        <v>-556.58</v>
      </c>
      <c r="G965" s="17">
        <f t="shared" si="283"/>
        <v>0</v>
      </c>
      <c r="H965" s="17">
        <f t="shared" si="283"/>
        <v>-500</v>
      </c>
      <c r="I965" s="7">
        <f t="shared" si="283"/>
        <v>-200</v>
      </c>
      <c r="J965" s="38"/>
      <c r="K965" s="33"/>
    </row>
    <row r="966" spans="1:11" ht="12.75">
      <c r="A966" s="5" t="s">
        <v>777</v>
      </c>
      <c r="B966" s="23" t="s">
        <v>778</v>
      </c>
      <c r="C966" s="14" t="s">
        <v>779</v>
      </c>
      <c r="D966" s="15">
        <v>11280.61</v>
      </c>
      <c r="E966" s="15">
        <v>11300</v>
      </c>
      <c r="F966" s="34">
        <v>11280.36</v>
      </c>
      <c r="G966" s="15"/>
      <c r="H966" s="15">
        <f aca="true" t="shared" si="284" ref="H966:H978">SUM(E966+G966)</f>
        <v>11300</v>
      </c>
      <c r="I966" s="65">
        <v>11600</v>
      </c>
      <c r="J966" s="31">
        <v>3.8</v>
      </c>
      <c r="K966" s="33" t="s">
        <v>1</v>
      </c>
    </row>
    <row r="967" spans="1:11" ht="12.75">
      <c r="A967" s="5" t="s">
        <v>777</v>
      </c>
      <c r="B967" s="23" t="s">
        <v>780</v>
      </c>
      <c r="C967" s="14" t="s">
        <v>781</v>
      </c>
      <c r="D967" s="15">
        <v>1892049.11</v>
      </c>
      <c r="E967" s="15">
        <v>1900000</v>
      </c>
      <c r="F967" s="34">
        <v>1905571.24</v>
      </c>
      <c r="G967" s="15">
        <v>5000</v>
      </c>
      <c r="H967" s="15">
        <f t="shared" si="284"/>
        <v>1905000</v>
      </c>
      <c r="I967" s="64">
        <v>1956400</v>
      </c>
      <c r="J967" s="31"/>
      <c r="K967" s="33" t="s">
        <v>1</v>
      </c>
    </row>
    <row r="968" spans="1:11" ht="12.75">
      <c r="A968" s="5" t="s">
        <v>777</v>
      </c>
      <c r="B968" s="23" t="s">
        <v>782</v>
      </c>
      <c r="C968" s="14" t="s">
        <v>783</v>
      </c>
      <c r="D968" s="15">
        <v>3762124.33</v>
      </c>
      <c r="E968" s="15">
        <v>3500000</v>
      </c>
      <c r="F968" s="34">
        <v>2686481.11</v>
      </c>
      <c r="G968" s="15">
        <v>-500000</v>
      </c>
      <c r="H968" s="15">
        <f t="shared" si="284"/>
        <v>3000000</v>
      </c>
      <c r="I968" s="64">
        <v>3048800</v>
      </c>
      <c r="J968" s="31"/>
      <c r="K968" s="33" t="s">
        <v>1</v>
      </c>
    </row>
    <row r="969" spans="1:11" ht="12.75">
      <c r="A969" s="5" t="s">
        <v>777</v>
      </c>
      <c r="B969" s="23" t="s">
        <v>784</v>
      </c>
      <c r="C969" s="14" t="s">
        <v>785</v>
      </c>
      <c r="D969" s="15">
        <v>4082984</v>
      </c>
      <c r="E969" s="15">
        <v>3792000</v>
      </c>
      <c r="F969" s="34">
        <v>1797486</v>
      </c>
      <c r="G969" s="15">
        <v>-143400</v>
      </c>
      <c r="H969" s="15">
        <f t="shared" si="284"/>
        <v>3648600</v>
      </c>
      <c r="I969" s="64">
        <v>3960200</v>
      </c>
      <c r="J969" s="31"/>
      <c r="K969" s="33" t="s">
        <v>1</v>
      </c>
    </row>
    <row r="970" spans="1:11" ht="12.75">
      <c r="A970" s="5" t="s">
        <v>777</v>
      </c>
      <c r="B970" s="23" t="s">
        <v>786</v>
      </c>
      <c r="C970" s="14" t="s">
        <v>787</v>
      </c>
      <c r="D970" s="15">
        <v>419122</v>
      </c>
      <c r="E970" s="15">
        <v>425300</v>
      </c>
      <c r="F970" s="34">
        <v>213473</v>
      </c>
      <c r="G970" s="15">
        <v>13200</v>
      </c>
      <c r="H970" s="15">
        <f t="shared" si="284"/>
        <v>438500</v>
      </c>
      <c r="I970" s="64">
        <v>456000</v>
      </c>
      <c r="J970" s="31"/>
      <c r="K970" s="33" t="s">
        <v>1</v>
      </c>
    </row>
    <row r="971" spans="1:11" ht="12.75">
      <c r="A971" s="5" t="s">
        <v>777</v>
      </c>
      <c r="B971" s="23" t="s">
        <v>788</v>
      </c>
      <c r="C971" s="14" t="s">
        <v>789</v>
      </c>
      <c r="D971" s="15">
        <v>26934.16</v>
      </c>
      <c r="E971" s="15">
        <v>80000</v>
      </c>
      <c r="F971" s="34">
        <v>59126.8</v>
      </c>
      <c r="G971" s="15">
        <v>10000</v>
      </c>
      <c r="H971" s="15">
        <f t="shared" si="284"/>
        <v>90000</v>
      </c>
      <c r="I971" s="64">
        <v>80000</v>
      </c>
      <c r="J971" s="31"/>
      <c r="K971" s="33" t="s">
        <v>1</v>
      </c>
    </row>
    <row r="972" spans="1:11" ht="12.75">
      <c r="A972" s="5" t="s">
        <v>777</v>
      </c>
      <c r="B972" s="23" t="s">
        <v>790</v>
      </c>
      <c r="C972" s="14" t="s">
        <v>791</v>
      </c>
      <c r="D972" s="15">
        <v>73336.03</v>
      </c>
      <c r="E972" s="15">
        <v>74000</v>
      </c>
      <c r="F972" s="34">
        <v>70785</v>
      </c>
      <c r="G972" s="15">
        <v>-3000</v>
      </c>
      <c r="H972" s="15">
        <f t="shared" si="284"/>
        <v>71000</v>
      </c>
      <c r="I972" s="64">
        <v>78900</v>
      </c>
      <c r="J972" s="31"/>
      <c r="K972" s="33" t="s">
        <v>1</v>
      </c>
    </row>
    <row r="973" spans="1:11" ht="12.75">
      <c r="A973" s="5" t="s">
        <v>777</v>
      </c>
      <c r="B973" s="23" t="s">
        <v>792</v>
      </c>
      <c r="C973" s="14" t="s">
        <v>793</v>
      </c>
      <c r="D973" s="15">
        <v>7727.62</v>
      </c>
      <c r="E973" s="15">
        <v>9000</v>
      </c>
      <c r="F973" s="34">
        <v>7811.41</v>
      </c>
      <c r="G973" s="15">
        <v>-1000</v>
      </c>
      <c r="H973" s="15">
        <f t="shared" si="284"/>
        <v>8000</v>
      </c>
      <c r="I973" s="64">
        <v>8100</v>
      </c>
      <c r="J973" s="31"/>
      <c r="K973" s="33" t="s">
        <v>1</v>
      </c>
    </row>
    <row r="974" spans="1:11" ht="12.75">
      <c r="A974" s="5" t="s">
        <v>777</v>
      </c>
      <c r="B974" s="23" t="s">
        <v>794</v>
      </c>
      <c r="C974" s="14" t="s">
        <v>795</v>
      </c>
      <c r="D974" s="15">
        <v>2315568</v>
      </c>
      <c r="E974" s="15">
        <v>1990200</v>
      </c>
      <c r="F974" s="34">
        <v>1161090</v>
      </c>
      <c r="G974" s="15">
        <v>200</v>
      </c>
      <c r="H974" s="15">
        <f t="shared" si="284"/>
        <v>1990400</v>
      </c>
      <c r="I974" s="64">
        <v>2304400</v>
      </c>
      <c r="J974" s="31"/>
      <c r="K974" s="33" t="s">
        <v>1</v>
      </c>
    </row>
    <row r="975" spans="1:11" ht="12.75">
      <c r="A975" s="5" t="s">
        <v>777</v>
      </c>
      <c r="B975" s="23" t="s">
        <v>796</v>
      </c>
      <c r="C975" s="14" t="s">
        <v>797</v>
      </c>
      <c r="D975" s="15">
        <v>695616</v>
      </c>
      <c r="E975" s="15">
        <v>745000</v>
      </c>
      <c r="F975" s="34">
        <v>434616</v>
      </c>
      <c r="G975" s="15"/>
      <c r="H975" s="15">
        <f t="shared" si="284"/>
        <v>745000</v>
      </c>
      <c r="I975" s="64">
        <v>813700</v>
      </c>
      <c r="J975" s="31"/>
      <c r="K975" s="33" t="s">
        <v>1</v>
      </c>
    </row>
    <row r="976" spans="1:11" ht="12.75">
      <c r="A976" s="5" t="s">
        <v>777</v>
      </c>
      <c r="B976" s="23" t="s">
        <v>798</v>
      </c>
      <c r="C976" s="14" t="s">
        <v>799</v>
      </c>
      <c r="D976" s="15">
        <v>485316</v>
      </c>
      <c r="E976" s="15">
        <v>377500</v>
      </c>
      <c r="F976" s="34">
        <v>220283</v>
      </c>
      <c r="G976" s="15">
        <v>100</v>
      </c>
      <c r="H976" s="15">
        <f t="shared" si="284"/>
        <v>377600</v>
      </c>
      <c r="I976" s="64">
        <v>410300</v>
      </c>
      <c r="J976" s="31"/>
      <c r="K976" s="33" t="s">
        <v>1</v>
      </c>
    </row>
    <row r="977" spans="1:11" ht="12.75">
      <c r="A977" s="5" t="s">
        <v>777</v>
      </c>
      <c r="B977" s="23" t="s">
        <v>800</v>
      </c>
      <c r="C977" s="14" t="s">
        <v>801</v>
      </c>
      <c r="D977" s="15">
        <v>777579</v>
      </c>
      <c r="E977" s="15">
        <v>700000</v>
      </c>
      <c r="F977" s="34">
        <v>282366</v>
      </c>
      <c r="G977" s="15">
        <v>-148000</v>
      </c>
      <c r="H977" s="15">
        <f t="shared" si="284"/>
        <v>552000</v>
      </c>
      <c r="I977" s="64">
        <v>575000</v>
      </c>
      <c r="J977" s="31"/>
      <c r="K977" s="33" t="s">
        <v>1</v>
      </c>
    </row>
    <row r="978" spans="1:11" ht="12.75">
      <c r="A978" s="5" t="s">
        <v>777</v>
      </c>
      <c r="B978" s="23" t="s">
        <v>802</v>
      </c>
      <c r="C978" s="14" t="s">
        <v>803</v>
      </c>
      <c r="D978" s="15">
        <v>3472003.62</v>
      </c>
      <c r="E978" s="15">
        <v>3854300</v>
      </c>
      <c r="F978" s="34">
        <v>3854178.69</v>
      </c>
      <c r="G978" s="15">
        <v>-100</v>
      </c>
      <c r="H978" s="15">
        <f t="shared" si="284"/>
        <v>3854200</v>
      </c>
      <c r="I978" s="64">
        <v>3912600</v>
      </c>
      <c r="J978" s="31"/>
      <c r="K978" s="33" t="s">
        <v>1</v>
      </c>
    </row>
    <row r="979" spans="1:11" ht="12.75">
      <c r="A979" s="5"/>
      <c r="B979" s="23"/>
      <c r="C979" s="16" t="s">
        <v>843</v>
      </c>
      <c r="D979" s="17">
        <f aca="true" t="shared" si="285" ref="D979:I979">SUM(D966:D976)</f>
        <v>13772057.86</v>
      </c>
      <c r="E979" s="17">
        <f t="shared" si="285"/>
        <v>12904300</v>
      </c>
      <c r="F979" s="17">
        <f t="shared" si="285"/>
        <v>8568003.92</v>
      </c>
      <c r="G979" s="17">
        <f t="shared" si="285"/>
        <v>-618900</v>
      </c>
      <c r="H979" s="17">
        <f t="shared" si="285"/>
        <v>12285400</v>
      </c>
      <c r="I979" s="69">
        <f t="shared" si="285"/>
        <v>13128400</v>
      </c>
      <c r="J979" s="38"/>
      <c r="K979" s="33"/>
    </row>
    <row r="980" spans="1:11" ht="12.75">
      <c r="A980" s="5"/>
      <c r="B980" s="23"/>
      <c r="C980" s="16" t="s">
        <v>844</v>
      </c>
      <c r="D980" s="17">
        <f aca="true" t="shared" si="286" ref="D980:I980">SUM(D977:D978)</f>
        <v>4249582.62</v>
      </c>
      <c r="E980" s="17">
        <f t="shared" si="286"/>
        <v>4554300</v>
      </c>
      <c r="F980" s="17">
        <f t="shared" si="286"/>
        <v>4136544.69</v>
      </c>
      <c r="G980" s="17">
        <f t="shared" si="286"/>
        <v>-148100</v>
      </c>
      <c r="H980" s="17">
        <f t="shared" si="286"/>
        <v>4406200</v>
      </c>
      <c r="I980" s="69">
        <f t="shared" si="286"/>
        <v>4487600</v>
      </c>
      <c r="J980" s="38"/>
      <c r="K980" s="33"/>
    </row>
    <row r="981" spans="1:11" ht="12.75">
      <c r="A981" s="5"/>
      <c r="B981" s="23"/>
      <c r="C981" s="16" t="s">
        <v>845</v>
      </c>
      <c r="D981" s="17">
        <f aca="true" t="shared" si="287" ref="D981:I981">D979-D980</f>
        <v>9522475.239999998</v>
      </c>
      <c r="E981" s="17">
        <f t="shared" si="287"/>
        <v>8350000</v>
      </c>
      <c r="F981" s="17">
        <f t="shared" si="287"/>
        <v>4431459.23</v>
      </c>
      <c r="G981" s="17">
        <f t="shared" si="287"/>
        <v>-470800</v>
      </c>
      <c r="H981" s="17">
        <f t="shared" si="287"/>
        <v>7879200</v>
      </c>
      <c r="I981" s="69">
        <f t="shared" si="287"/>
        <v>8640800</v>
      </c>
      <c r="J981" s="38"/>
      <c r="K981" s="33"/>
    </row>
    <row r="982" spans="1:11" ht="12.75">
      <c r="A982" s="5" t="s">
        <v>804</v>
      </c>
      <c r="B982" s="23" t="s">
        <v>145</v>
      </c>
      <c r="C982" s="14" t="s">
        <v>805</v>
      </c>
      <c r="D982" s="15">
        <v>42.75</v>
      </c>
      <c r="E982" s="15">
        <v>0</v>
      </c>
      <c r="F982" s="34">
        <v>96.07</v>
      </c>
      <c r="G982" s="15"/>
      <c r="H982" s="15">
        <f aca="true" t="shared" si="288" ref="H982:H999">SUM(E982+G982)</f>
        <v>0</v>
      </c>
      <c r="I982" s="64">
        <v>100</v>
      </c>
      <c r="J982" s="31"/>
      <c r="K982" s="33" t="s">
        <v>1</v>
      </c>
    </row>
    <row r="983" spans="1:11" ht="12.75">
      <c r="A983" s="5" t="s">
        <v>804</v>
      </c>
      <c r="B983" s="23" t="s">
        <v>806</v>
      </c>
      <c r="C983" s="14" t="s">
        <v>807</v>
      </c>
      <c r="D983" s="15">
        <v>72.57</v>
      </c>
      <c r="E983" s="15">
        <v>100</v>
      </c>
      <c r="F983" s="34">
        <v>74.93</v>
      </c>
      <c r="G983" s="15"/>
      <c r="H983" s="15">
        <f t="shared" si="288"/>
        <v>100</v>
      </c>
      <c r="I983" s="64">
        <v>100</v>
      </c>
      <c r="J983" s="31"/>
      <c r="K983" s="33" t="s">
        <v>1</v>
      </c>
    </row>
    <row r="984" spans="1:11" ht="12.75">
      <c r="A984" s="5" t="s">
        <v>804</v>
      </c>
      <c r="B984" s="23" t="s">
        <v>808</v>
      </c>
      <c r="C984" s="14" t="s">
        <v>809</v>
      </c>
      <c r="D984" s="15">
        <v>0</v>
      </c>
      <c r="E984" s="15">
        <v>300</v>
      </c>
      <c r="F984" s="34">
        <v>0</v>
      </c>
      <c r="G984" s="15"/>
      <c r="H984" s="15">
        <f t="shared" si="288"/>
        <v>300</v>
      </c>
      <c r="I984" s="64">
        <f>H984</f>
        <v>300</v>
      </c>
      <c r="J984" s="31"/>
      <c r="K984" s="33" t="s">
        <v>1</v>
      </c>
    </row>
    <row r="985" spans="1:11" ht="12.75">
      <c r="A985" s="5" t="s">
        <v>804</v>
      </c>
      <c r="B985" s="23" t="s">
        <v>810</v>
      </c>
      <c r="C985" s="14" t="s">
        <v>811</v>
      </c>
      <c r="D985" s="15">
        <v>17573</v>
      </c>
      <c r="E985" s="15">
        <v>15000</v>
      </c>
      <c r="F985" s="34">
        <v>19829.5</v>
      </c>
      <c r="G985" s="15">
        <v>12800</v>
      </c>
      <c r="H985" s="15">
        <f t="shared" si="288"/>
        <v>27800</v>
      </c>
      <c r="I985" s="64">
        <v>15000</v>
      </c>
      <c r="J985" s="31"/>
      <c r="K985" s="33" t="s">
        <v>1</v>
      </c>
    </row>
    <row r="986" spans="1:11" ht="12.75">
      <c r="A986" s="5" t="s">
        <v>804</v>
      </c>
      <c r="B986" s="23" t="s">
        <v>812</v>
      </c>
      <c r="C986" s="14" t="s">
        <v>813</v>
      </c>
      <c r="D986" s="15">
        <v>82100</v>
      </c>
      <c r="E986" s="15">
        <v>82100</v>
      </c>
      <c r="F986" s="34">
        <v>0</v>
      </c>
      <c r="G986" s="15"/>
      <c r="H986" s="15">
        <f t="shared" si="288"/>
        <v>82100</v>
      </c>
      <c r="I986" s="64">
        <f>H986</f>
        <v>82100</v>
      </c>
      <c r="J986" s="31"/>
      <c r="K986" s="33" t="s">
        <v>1</v>
      </c>
    </row>
    <row r="987" spans="1:11" ht="12.75">
      <c r="A987" s="5" t="s">
        <v>804</v>
      </c>
      <c r="B987" s="23" t="s">
        <v>814</v>
      </c>
      <c r="C987" s="14" t="s">
        <v>439</v>
      </c>
      <c r="D987" s="15">
        <v>125600</v>
      </c>
      <c r="E987" s="15">
        <v>125600</v>
      </c>
      <c r="F987" s="34">
        <v>0</v>
      </c>
      <c r="G987" s="15"/>
      <c r="H987" s="15">
        <f t="shared" si="288"/>
        <v>125600</v>
      </c>
      <c r="I987" s="64">
        <f>H987</f>
        <v>125600</v>
      </c>
      <c r="J987" s="31"/>
      <c r="K987" s="33" t="s">
        <v>1</v>
      </c>
    </row>
    <row r="988" spans="1:11" ht="12.75">
      <c r="A988" s="5">
        <v>910</v>
      </c>
      <c r="B988" s="23">
        <v>2800</v>
      </c>
      <c r="C988" s="14" t="s">
        <v>865</v>
      </c>
      <c r="D988" s="15">
        <v>0</v>
      </c>
      <c r="E988" s="15">
        <v>0</v>
      </c>
      <c r="F988" s="34"/>
      <c r="G988" s="15"/>
      <c r="H988" s="15">
        <f t="shared" si="288"/>
        <v>0</v>
      </c>
      <c r="I988" s="64">
        <v>200</v>
      </c>
      <c r="J988" s="31"/>
      <c r="K988" s="33"/>
    </row>
    <row r="989" spans="1:11" ht="12.75">
      <c r="A989" s="5" t="s">
        <v>804</v>
      </c>
      <c r="B989" s="23" t="s">
        <v>815</v>
      </c>
      <c r="C989" s="14" t="s">
        <v>816</v>
      </c>
      <c r="D989" s="15">
        <v>3304.58</v>
      </c>
      <c r="E989" s="15">
        <v>3400</v>
      </c>
      <c r="F989" s="34">
        <v>4469.87</v>
      </c>
      <c r="G989" s="15">
        <v>1100</v>
      </c>
      <c r="H989" s="15">
        <f t="shared" si="288"/>
        <v>4500</v>
      </c>
      <c r="I989" s="64">
        <f>H989</f>
        <v>4500</v>
      </c>
      <c r="J989" s="31"/>
      <c r="K989" s="33" t="s">
        <v>42</v>
      </c>
    </row>
    <row r="990" spans="1:11" ht="12.75">
      <c r="A990" s="5" t="s">
        <v>804</v>
      </c>
      <c r="B990" s="23" t="s">
        <v>817</v>
      </c>
      <c r="C990" s="14" t="s">
        <v>818</v>
      </c>
      <c r="D990" s="15">
        <v>10271.34</v>
      </c>
      <c r="E990" s="15">
        <v>10300</v>
      </c>
      <c r="F990" s="34">
        <v>11761.67</v>
      </c>
      <c r="G990" s="15">
        <v>1500</v>
      </c>
      <c r="H990" s="15">
        <f t="shared" si="288"/>
        <v>11800</v>
      </c>
      <c r="I990" s="64">
        <f>H990</f>
        <v>11800</v>
      </c>
      <c r="J990" s="31"/>
      <c r="K990" s="33" t="s">
        <v>42</v>
      </c>
    </row>
    <row r="991" spans="1:11" ht="12.75">
      <c r="A991" s="5" t="s">
        <v>804</v>
      </c>
      <c r="B991" s="23" t="s">
        <v>819</v>
      </c>
      <c r="C991" s="14" t="s">
        <v>820</v>
      </c>
      <c r="D991" s="15">
        <v>1212.09</v>
      </c>
      <c r="E991" s="15">
        <v>1200</v>
      </c>
      <c r="F991" s="34">
        <v>1186.14</v>
      </c>
      <c r="G991" s="15"/>
      <c r="H991" s="15">
        <f t="shared" si="288"/>
        <v>1200</v>
      </c>
      <c r="I991" s="64">
        <v>1200</v>
      </c>
      <c r="J991" s="31"/>
      <c r="K991" s="33" t="s">
        <v>1</v>
      </c>
    </row>
    <row r="992" spans="1:11" ht="12.75">
      <c r="A992" s="5" t="s">
        <v>804</v>
      </c>
      <c r="B992" s="23" t="s">
        <v>821</v>
      </c>
      <c r="C992" s="14" t="s">
        <v>822</v>
      </c>
      <c r="D992" s="15">
        <v>3834.65</v>
      </c>
      <c r="E992" s="15">
        <v>1700</v>
      </c>
      <c r="F992" s="34">
        <v>1637.33</v>
      </c>
      <c r="G992" s="15"/>
      <c r="H992" s="15">
        <f t="shared" si="288"/>
        <v>1700</v>
      </c>
      <c r="I992" s="64">
        <v>0</v>
      </c>
      <c r="J992" s="31"/>
      <c r="K992" s="33" t="s">
        <v>1</v>
      </c>
    </row>
    <row r="993" spans="1:11" ht="12.75">
      <c r="A993" s="5" t="s">
        <v>804</v>
      </c>
      <c r="B993" s="23" t="s">
        <v>823</v>
      </c>
      <c r="C993" s="14" t="s">
        <v>824</v>
      </c>
      <c r="D993" s="15">
        <v>284496.56</v>
      </c>
      <c r="E993" s="15">
        <v>378600</v>
      </c>
      <c r="F993" s="34">
        <v>292523.91</v>
      </c>
      <c r="G993" s="15">
        <v>-64300</v>
      </c>
      <c r="H993" s="15">
        <f t="shared" si="288"/>
        <v>314300</v>
      </c>
      <c r="I993" s="64">
        <v>326100</v>
      </c>
      <c r="J993" s="31"/>
      <c r="K993" s="33" t="s">
        <v>1</v>
      </c>
    </row>
    <row r="994" spans="1:11" ht="12.75">
      <c r="A994" s="5" t="s">
        <v>804</v>
      </c>
      <c r="B994" s="23" t="s">
        <v>825</v>
      </c>
      <c r="C994" s="14" t="s">
        <v>826</v>
      </c>
      <c r="D994" s="15">
        <v>0</v>
      </c>
      <c r="E994" s="15">
        <v>0</v>
      </c>
      <c r="F994" s="34">
        <v>0</v>
      </c>
      <c r="G994" s="15"/>
      <c r="H994" s="15">
        <f t="shared" si="288"/>
        <v>0</v>
      </c>
      <c r="I994" s="64">
        <v>0</v>
      </c>
      <c r="J994" s="31"/>
      <c r="K994" s="33" t="s">
        <v>1</v>
      </c>
    </row>
    <row r="995" spans="1:11" ht="12.75">
      <c r="A995" s="5" t="s">
        <v>804</v>
      </c>
      <c r="B995" s="23" t="s">
        <v>827</v>
      </c>
      <c r="C995" s="14" t="s">
        <v>828</v>
      </c>
      <c r="D995" s="15">
        <v>42180.54</v>
      </c>
      <c r="E995" s="15">
        <v>60000</v>
      </c>
      <c r="F995" s="34">
        <v>11372.36</v>
      </c>
      <c r="G995" s="15">
        <v>-18600</v>
      </c>
      <c r="H995" s="15">
        <f t="shared" si="288"/>
        <v>41400</v>
      </c>
      <c r="I995" s="64">
        <v>50000</v>
      </c>
      <c r="J995" s="31"/>
      <c r="K995" s="33" t="s">
        <v>1</v>
      </c>
    </row>
    <row r="996" spans="1:11" ht="12.75">
      <c r="A996" s="5" t="s">
        <v>804</v>
      </c>
      <c r="B996" s="23" t="s">
        <v>829</v>
      </c>
      <c r="C996" s="14" t="s">
        <v>811</v>
      </c>
      <c r="D996" s="15">
        <v>9047</v>
      </c>
      <c r="E996" s="15">
        <v>6000</v>
      </c>
      <c r="F996" s="34">
        <v>57262.5</v>
      </c>
      <c r="G996" s="15">
        <v>52000</v>
      </c>
      <c r="H996" s="15">
        <f t="shared" si="288"/>
        <v>58000</v>
      </c>
      <c r="I996" s="64">
        <v>6000</v>
      </c>
      <c r="J996" s="31"/>
      <c r="K996" s="33" t="s">
        <v>1</v>
      </c>
    </row>
    <row r="997" spans="1:11" ht="12.75">
      <c r="A997" s="5" t="s">
        <v>804</v>
      </c>
      <c r="B997" s="23" t="s">
        <v>455</v>
      </c>
      <c r="C997" s="14" t="s">
        <v>830</v>
      </c>
      <c r="D997" s="15">
        <v>820703.77</v>
      </c>
      <c r="E997" s="15">
        <v>965300</v>
      </c>
      <c r="F997" s="34">
        <v>0</v>
      </c>
      <c r="G997" s="15">
        <v>-33300</v>
      </c>
      <c r="H997" s="15">
        <f t="shared" si="288"/>
        <v>932000</v>
      </c>
      <c r="I997" s="64">
        <v>1000600</v>
      </c>
      <c r="J997" s="31"/>
      <c r="K997" s="33" t="s">
        <v>1</v>
      </c>
    </row>
    <row r="998" spans="1:11" ht="12.75">
      <c r="A998" s="5" t="s">
        <v>804</v>
      </c>
      <c r="B998" s="23" t="s">
        <v>831</v>
      </c>
      <c r="C998" s="14" t="s">
        <v>832</v>
      </c>
      <c r="D998" s="15">
        <v>11841.82</v>
      </c>
      <c r="E998" s="15">
        <v>10000</v>
      </c>
      <c r="F998" s="34">
        <v>0</v>
      </c>
      <c r="G998" s="15"/>
      <c r="H998" s="15">
        <f t="shared" si="288"/>
        <v>10000</v>
      </c>
      <c r="I998" s="64">
        <v>10000</v>
      </c>
      <c r="J998" s="31"/>
      <c r="K998" s="33" t="s">
        <v>1</v>
      </c>
    </row>
    <row r="999" spans="1:11" ht="12.75">
      <c r="A999" s="5" t="s">
        <v>804</v>
      </c>
      <c r="B999" s="23" t="s">
        <v>833</v>
      </c>
      <c r="C999" s="14" t="s">
        <v>834</v>
      </c>
      <c r="D999" s="15">
        <v>0</v>
      </c>
      <c r="E999" s="15">
        <v>0</v>
      </c>
      <c r="F999" s="34">
        <v>0</v>
      </c>
      <c r="G999" s="15"/>
      <c r="H999" s="15">
        <f t="shared" si="288"/>
        <v>0</v>
      </c>
      <c r="I999" s="64">
        <v>200</v>
      </c>
      <c r="J999" s="31"/>
      <c r="K999" s="33" t="s">
        <v>1</v>
      </c>
    </row>
    <row r="1000" spans="1:11" ht="12.75">
      <c r="A1000" s="5"/>
      <c r="B1000" s="23"/>
      <c r="C1000" s="16" t="s">
        <v>843</v>
      </c>
      <c r="D1000" s="17">
        <f>SUM(D982:D988)</f>
        <v>225388.32</v>
      </c>
      <c r="E1000" s="17">
        <f>SUM(E982:F988)</f>
        <v>243100.5</v>
      </c>
      <c r="F1000" s="17">
        <f>SUM(F982:F987)</f>
        <v>20000.5</v>
      </c>
      <c r="G1000" s="17">
        <f>SUM(G982:G988)</f>
        <v>12800</v>
      </c>
      <c r="H1000" s="17">
        <f>SUM(H982:H988)</f>
        <v>235900</v>
      </c>
      <c r="I1000" s="69">
        <f>SUM(I982:I988)</f>
        <v>223400</v>
      </c>
      <c r="J1000" s="38"/>
      <c r="K1000" s="33"/>
    </row>
    <row r="1001" spans="1:11" ht="12.75">
      <c r="A1001" s="5"/>
      <c r="B1001" s="23"/>
      <c r="C1001" s="16" t="s">
        <v>844</v>
      </c>
      <c r="D1001" s="17">
        <f aca="true" t="shared" si="289" ref="D1001:I1001">SUM(D989:D999)</f>
        <v>1186892.35</v>
      </c>
      <c r="E1001" s="17">
        <f t="shared" si="289"/>
        <v>1436500</v>
      </c>
      <c r="F1001" s="17">
        <f t="shared" si="289"/>
        <v>380213.77999999997</v>
      </c>
      <c r="G1001" s="17">
        <f t="shared" si="289"/>
        <v>-61600</v>
      </c>
      <c r="H1001" s="17">
        <f t="shared" si="289"/>
        <v>1374900</v>
      </c>
      <c r="I1001" s="69">
        <f t="shared" si="289"/>
        <v>1410400</v>
      </c>
      <c r="J1001" s="38"/>
      <c r="K1001" s="33"/>
    </row>
    <row r="1002" spans="1:11" ht="12.75">
      <c r="A1002" s="5"/>
      <c r="B1002" s="23"/>
      <c r="C1002" s="16" t="s">
        <v>845</v>
      </c>
      <c r="D1002" s="17">
        <f aca="true" t="shared" si="290" ref="D1002:I1002">D1000-D1001</f>
        <v>-961504.03</v>
      </c>
      <c r="E1002" s="17">
        <f t="shared" si="290"/>
        <v>-1193399.5</v>
      </c>
      <c r="F1002" s="17">
        <f t="shared" si="290"/>
        <v>-360213.27999999997</v>
      </c>
      <c r="G1002" s="17">
        <f t="shared" si="290"/>
        <v>74400</v>
      </c>
      <c r="H1002" s="17">
        <f t="shared" si="290"/>
        <v>-1139000</v>
      </c>
      <c r="I1002" s="69">
        <f t="shared" si="290"/>
        <v>-1187000</v>
      </c>
      <c r="J1002" s="38"/>
      <c r="K1002" s="33"/>
    </row>
    <row r="1003" spans="1:11" ht="12.75">
      <c r="A1003" s="5" t="s">
        <v>835</v>
      </c>
      <c r="B1003" s="23" t="s">
        <v>836</v>
      </c>
      <c r="C1003" s="14" t="s">
        <v>837</v>
      </c>
      <c r="D1003" s="15">
        <v>0</v>
      </c>
      <c r="E1003" s="15">
        <v>0</v>
      </c>
      <c r="F1003" s="15">
        <v>0</v>
      </c>
      <c r="G1003" s="15"/>
      <c r="H1003" s="15">
        <f>SUM(E1003+G1003)</f>
        <v>0</v>
      </c>
      <c r="I1003" s="64">
        <f>H1003</f>
        <v>0</v>
      </c>
      <c r="J1003" s="31"/>
      <c r="K1003" s="33" t="s">
        <v>1</v>
      </c>
    </row>
    <row r="1004" spans="1:11" ht="12.75">
      <c r="A1004" s="5" t="s">
        <v>835</v>
      </c>
      <c r="B1004" s="23" t="s">
        <v>838</v>
      </c>
      <c r="C1004" s="14" t="s">
        <v>839</v>
      </c>
      <c r="D1004" s="15">
        <v>0</v>
      </c>
      <c r="E1004" s="15">
        <v>0</v>
      </c>
      <c r="F1004" s="15">
        <v>0</v>
      </c>
      <c r="G1004" s="15"/>
      <c r="H1004" s="15">
        <f>SUM(E1004+G1004)</f>
        <v>0</v>
      </c>
      <c r="I1004" s="64">
        <v>194300</v>
      </c>
      <c r="J1004" s="31"/>
      <c r="K1004" s="33" t="s">
        <v>1</v>
      </c>
    </row>
    <row r="1005" spans="1:11" ht="12.75">
      <c r="A1005" s="5"/>
      <c r="B1005" s="23"/>
      <c r="C1005" s="16" t="s">
        <v>843</v>
      </c>
      <c r="D1005" s="17">
        <f>SUM(D1003)</f>
        <v>0</v>
      </c>
      <c r="E1005" s="17">
        <f aca="true" t="shared" si="291" ref="E1005:I1006">SUM(E1003)</f>
        <v>0</v>
      </c>
      <c r="F1005" s="17">
        <f t="shared" si="291"/>
        <v>0</v>
      </c>
      <c r="G1005" s="17">
        <f t="shared" si="291"/>
        <v>0</v>
      </c>
      <c r="H1005" s="17">
        <f t="shared" si="291"/>
        <v>0</v>
      </c>
      <c r="I1005" s="69">
        <f t="shared" si="291"/>
        <v>0</v>
      </c>
      <c r="J1005" s="38"/>
      <c r="K1005" s="33"/>
    </row>
    <row r="1006" spans="1:11" ht="12.75">
      <c r="A1006" s="5" t="s">
        <v>1</v>
      </c>
      <c r="B1006" s="23" t="s">
        <v>1</v>
      </c>
      <c r="C1006" s="16" t="s">
        <v>844</v>
      </c>
      <c r="D1006" s="17">
        <f>SUM(D1004)</f>
        <v>0</v>
      </c>
      <c r="E1006" s="17">
        <f t="shared" si="291"/>
        <v>0</v>
      </c>
      <c r="F1006" s="17">
        <f t="shared" si="291"/>
        <v>0</v>
      </c>
      <c r="G1006" s="17">
        <f t="shared" si="291"/>
        <v>0</v>
      </c>
      <c r="H1006" s="17">
        <f t="shared" si="291"/>
        <v>0</v>
      </c>
      <c r="I1006" s="69">
        <f t="shared" si="291"/>
        <v>194300</v>
      </c>
      <c r="J1006" s="38"/>
      <c r="K1006" s="33" t="s">
        <v>1</v>
      </c>
    </row>
    <row r="1007" spans="1:11" ht="12.75">
      <c r="A1007" s="5"/>
      <c r="B1007" s="23"/>
      <c r="C1007" s="16" t="s">
        <v>845</v>
      </c>
      <c r="D1007" s="17">
        <f aca="true" t="shared" si="292" ref="D1007:I1007">D1005-D1006</f>
        <v>0</v>
      </c>
      <c r="E1007" s="17">
        <f t="shared" si="292"/>
        <v>0</v>
      </c>
      <c r="F1007" s="17">
        <f t="shared" si="292"/>
        <v>0</v>
      </c>
      <c r="G1007" s="17">
        <f t="shared" si="292"/>
        <v>0</v>
      </c>
      <c r="H1007" s="17">
        <f t="shared" si="292"/>
        <v>0</v>
      </c>
      <c r="I1007" s="69">
        <f t="shared" si="292"/>
        <v>-194300</v>
      </c>
      <c r="J1007" s="38"/>
      <c r="K1007" s="33"/>
    </row>
    <row r="1008" spans="1:11" ht="12.75">
      <c r="A1008" s="5"/>
      <c r="B1008" s="23"/>
      <c r="C1008" s="14"/>
      <c r="D1008" s="15"/>
      <c r="E1008" s="15"/>
      <c r="F1008" s="15"/>
      <c r="G1008" s="15"/>
      <c r="H1008" s="15"/>
      <c r="I1008" s="71"/>
      <c r="J1008" s="31"/>
      <c r="K1008" s="33"/>
    </row>
    <row r="1009" spans="1:11" ht="12.75">
      <c r="A1009" s="5"/>
      <c r="B1009" s="23"/>
      <c r="C1009" s="18" t="s">
        <v>847</v>
      </c>
      <c r="D1009" s="19">
        <f aca="true" t="shared" si="293" ref="D1009:I1010">SUM(D16+D79+D88+D108+D116+D125+D138+D154+D169+D181+D191+D223+D256+D261+D272+D276+D345+D361+D365+D369+D378+D382+D396+D402+D433+D463+D467+D478+D486+D492+D510+D521+D565+D586+D602+D606+D645+D661+D671+D675+D679+D689+D695+D703+D707+D718+D742+D756+D762+D781+D791+D798+D806+D823+D832+D838+D852+D861+D872+D882+D887+D895+D899+D903+D910+D914+D922+D936+D958+D963+D979+D1000+D1005+D685)</f>
        <v>18863091.279999997</v>
      </c>
      <c r="E1009" s="19">
        <f t="shared" si="293"/>
        <v>17940800.5</v>
      </c>
      <c r="F1009" s="19">
        <f t="shared" si="293"/>
        <v>11632670.200000001</v>
      </c>
      <c r="G1009" s="19">
        <f t="shared" si="293"/>
        <v>-444700</v>
      </c>
      <c r="H1009" s="19">
        <f t="shared" si="293"/>
        <v>17476100</v>
      </c>
      <c r="I1009" s="72">
        <f t="shared" si="293"/>
        <v>18553500</v>
      </c>
      <c r="J1009" s="32"/>
      <c r="K1009" s="33"/>
    </row>
    <row r="1010" spans="1:11" ht="12.75">
      <c r="A1010" s="5"/>
      <c r="B1010" s="23"/>
      <c r="C1010" s="18" t="s">
        <v>848</v>
      </c>
      <c r="D1010" s="19">
        <f t="shared" si="293"/>
        <v>19057345.970000003</v>
      </c>
      <c r="E1010" s="19">
        <f t="shared" si="293"/>
        <v>19946200</v>
      </c>
      <c r="F1010" s="19">
        <f t="shared" si="293"/>
        <v>14294906.029999997</v>
      </c>
      <c r="G1010" s="19">
        <f t="shared" si="293"/>
        <v>387600</v>
      </c>
      <c r="H1010" s="19">
        <f t="shared" si="293"/>
        <v>20333800</v>
      </c>
      <c r="I1010" s="72">
        <f t="shared" si="293"/>
        <v>20795400</v>
      </c>
      <c r="J1010" s="32"/>
      <c r="K1010" s="33"/>
    </row>
    <row r="1011" spans="1:11" ht="12.75">
      <c r="A1011" s="5"/>
      <c r="B1011" s="23"/>
      <c r="C1011" s="14"/>
      <c r="D1011" s="15"/>
      <c r="E1011" s="15"/>
      <c r="F1011" s="15"/>
      <c r="G1011" s="15"/>
      <c r="H1011" s="15"/>
      <c r="I1011" s="71"/>
      <c r="J1011" s="31"/>
      <c r="K1011" s="33"/>
    </row>
    <row r="1012" spans="1:11" ht="12.75">
      <c r="A1012" s="5"/>
      <c r="B1012" s="23"/>
      <c r="C1012" s="18" t="s">
        <v>845</v>
      </c>
      <c r="D1012" s="19">
        <f aca="true" t="shared" si="294" ref="D1012:I1012">D1009-D1010</f>
        <v>-194254.69000000507</v>
      </c>
      <c r="E1012" s="19">
        <f t="shared" si="294"/>
        <v>-2005399.5</v>
      </c>
      <c r="F1012" s="19">
        <f t="shared" si="294"/>
        <v>-2662235.8299999963</v>
      </c>
      <c r="G1012" s="19">
        <f t="shared" si="294"/>
        <v>-832300</v>
      </c>
      <c r="H1012" s="19">
        <f t="shared" si="294"/>
        <v>-2857700</v>
      </c>
      <c r="I1012" s="73">
        <f t="shared" si="294"/>
        <v>-2241900</v>
      </c>
      <c r="J1012" s="32"/>
      <c r="K1012" s="33"/>
    </row>
    <row r="1013" spans="1:11" ht="12.75">
      <c r="A1013" s="5"/>
      <c r="B1013" s="23"/>
      <c r="C1013" s="18"/>
      <c r="D1013" s="19"/>
      <c r="E1013" s="19"/>
      <c r="F1013" s="19"/>
      <c r="G1013" s="19"/>
      <c r="H1013" s="19"/>
      <c r="I1013" s="73"/>
      <c r="J1013" s="32"/>
      <c r="K1013" s="33"/>
    </row>
    <row r="1014" spans="1:11" ht="12.75">
      <c r="A1014" s="5"/>
      <c r="B1014" s="23"/>
      <c r="C1014" s="18" t="s">
        <v>849</v>
      </c>
      <c r="D1014" s="19"/>
      <c r="E1014" s="20"/>
      <c r="F1014" s="20"/>
      <c r="G1014" s="19"/>
      <c r="H1014" s="19"/>
      <c r="I1014" s="73">
        <v>-2876100</v>
      </c>
      <c r="J1014" s="32"/>
      <c r="K1014" s="33"/>
    </row>
    <row r="1015" spans="1:11" ht="12.75">
      <c r="A1015" s="5"/>
      <c r="B1015" s="23"/>
      <c r="C1015" s="18"/>
      <c r="D1015" s="19"/>
      <c r="E1015" s="20"/>
      <c r="F1015" s="20"/>
      <c r="G1015" s="19"/>
      <c r="H1015" s="19"/>
      <c r="I1015" s="73"/>
      <c r="J1015" s="32"/>
      <c r="K1015" s="33"/>
    </row>
    <row r="1016" spans="1:11" ht="12.75">
      <c r="A1016" s="5"/>
      <c r="B1016" s="23"/>
      <c r="C1016" s="18" t="s">
        <v>850</v>
      </c>
      <c r="D1016" s="19"/>
      <c r="E1016" s="19"/>
      <c r="F1016" s="19"/>
      <c r="G1016" s="19"/>
      <c r="H1016" s="19">
        <f>H1013+H1012</f>
        <v>-2857700</v>
      </c>
      <c r="I1016" s="73">
        <f>I1012+I1014</f>
        <v>-5118000</v>
      </c>
      <c r="J1016" s="32"/>
      <c r="K1016" s="33"/>
    </row>
    <row r="1017" spans="1:11" ht="12.75">
      <c r="A1017" s="5"/>
      <c r="B1017" s="23"/>
      <c r="C1017" s="14"/>
      <c r="D1017" s="15"/>
      <c r="E1017" s="15"/>
      <c r="F1017" s="15"/>
      <c r="G1017" s="15"/>
      <c r="H1017" s="15"/>
      <c r="I1017" s="6"/>
      <c r="J1017" s="31"/>
      <c r="K1017" s="33"/>
    </row>
    <row r="1018" spans="1:11" ht="13.5" thickBot="1">
      <c r="A1018" s="9"/>
      <c r="B1018" s="24"/>
      <c r="C1018" s="21"/>
      <c r="D1018" s="22"/>
      <c r="E1018" s="22"/>
      <c r="F1018" s="22"/>
      <c r="G1018" s="22"/>
      <c r="H1018" s="22"/>
      <c r="I1018" s="10"/>
      <c r="J1018" s="31"/>
      <c r="K1018" s="33"/>
    </row>
    <row r="1019" spans="1:11" ht="12.75">
      <c r="A1019" s="2"/>
      <c r="B1019" s="2"/>
      <c r="C1019" s="2"/>
      <c r="D1019" s="34"/>
      <c r="E1019" s="34"/>
      <c r="F1019" s="34"/>
      <c r="G1019" s="34"/>
      <c r="H1019" s="34"/>
      <c r="I1019" s="34"/>
      <c r="J1019" s="34"/>
      <c r="K1019" s="33"/>
    </row>
    <row r="1020" spans="1:11" ht="12.75">
      <c r="A1020" s="2"/>
      <c r="B1020" s="2"/>
      <c r="C1020" s="63" t="s">
        <v>886</v>
      </c>
      <c r="D1020" s="34"/>
      <c r="E1020" s="34"/>
      <c r="F1020" s="34"/>
      <c r="G1020" s="34"/>
      <c r="H1020" s="34"/>
      <c r="I1020" s="34"/>
      <c r="J1020" s="34"/>
      <c r="K1020" s="33"/>
    </row>
    <row r="1021" spans="1:11" ht="12.75">
      <c r="A1021" s="2"/>
      <c r="B1021" s="2"/>
      <c r="C1021" s="2"/>
      <c r="D1021" s="34"/>
      <c r="E1021" s="31"/>
      <c r="F1021" s="31"/>
      <c r="G1021" s="32"/>
      <c r="H1021" s="31"/>
      <c r="I1021" s="34"/>
      <c r="J1021" s="34"/>
      <c r="K1021" s="33"/>
    </row>
    <row r="1022" spans="1:11" ht="12.75">
      <c r="A1022" s="2"/>
      <c r="B1022" s="2"/>
      <c r="C1022" s="74"/>
      <c r="D1022" s="34"/>
      <c r="E1022" s="31"/>
      <c r="F1022" s="31"/>
      <c r="G1022" s="31"/>
      <c r="H1022" s="31"/>
      <c r="I1022" s="34"/>
      <c r="J1022" s="34"/>
      <c r="K1022" s="33"/>
    </row>
    <row r="1023" spans="1:11" ht="12.75">
      <c r="A1023" s="2"/>
      <c r="B1023" s="2"/>
      <c r="C1023" s="74"/>
      <c r="D1023" s="34"/>
      <c r="E1023" s="31"/>
      <c r="F1023" s="31"/>
      <c r="G1023" s="31"/>
      <c r="H1023" s="31"/>
      <c r="I1023" s="34"/>
      <c r="J1023" s="34"/>
      <c r="K1023" s="33"/>
    </row>
    <row r="1024" spans="1:11" ht="12.75">
      <c r="A1024" s="2"/>
      <c r="B1024" s="2"/>
      <c r="D1024" s="34"/>
      <c r="E1024" s="31"/>
      <c r="F1024" s="31"/>
      <c r="G1024" s="31"/>
      <c r="H1024" s="31"/>
      <c r="I1024" s="34"/>
      <c r="J1024" s="34"/>
      <c r="K1024" s="33"/>
    </row>
    <row r="1025" spans="1:11" ht="12.75">
      <c r="A1025" s="2"/>
      <c r="B1025" s="2"/>
      <c r="C1025" s="2"/>
      <c r="D1025" s="34"/>
      <c r="E1025" s="31"/>
      <c r="F1025" s="31"/>
      <c r="G1025" s="31"/>
      <c r="H1025" s="31"/>
      <c r="I1025" s="34"/>
      <c r="J1025" s="34"/>
      <c r="K1025" s="33"/>
    </row>
    <row r="1026" spans="1:11" ht="12.75">
      <c r="A1026" s="2"/>
      <c r="B1026" s="2"/>
      <c r="C1026" s="2"/>
      <c r="D1026" s="34"/>
      <c r="E1026" s="31"/>
      <c r="F1026" s="31"/>
      <c r="G1026" s="31"/>
      <c r="H1026" s="31"/>
      <c r="I1026" s="34"/>
      <c r="J1026" s="34"/>
      <c r="K1026" s="33"/>
    </row>
    <row r="1027" spans="1:11" ht="12.75">
      <c r="A1027" s="2"/>
      <c r="B1027" s="2"/>
      <c r="C1027" s="2"/>
      <c r="D1027" s="34"/>
      <c r="E1027" s="31"/>
      <c r="F1027" s="31"/>
      <c r="G1027" s="31"/>
      <c r="H1027" s="31"/>
      <c r="I1027" s="34"/>
      <c r="J1027" s="34"/>
      <c r="K1027" s="33"/>
    </row>
    <row r="1028" spans="1:11" ht="12.75">
      <c r="A1028" s="2"/>
      <c r="B1028" s="2"/>
      <c r="C1028" s="2"/>
      <c r="D1028" s="34"/>
      <c r="E1028" s="31"/>
      <c r="F1028" s="31"/>
      <c r="G1028" s="31"/>
      <c r="H1028" s="31"/>
      <c r="I1028" s="34"/>
      <c r="J1028" s="34"/>
      <c r="K1028" s="33"/>
    </row>
    <row r="1029" spans="1:11" ht="12.75">
      <c r="A1029" s="2"/>
      <c r="B1029" s="2"/>
      <c r="C1029" s="2"/>
      <c r="D1029" s="34"/>
      <c r="E1029" s="31"/>
      <c r="F1029" s="31"/>
      <c r="G1029" s="31"/>
      <c r="H1029" s="31"/>
      <c r="I1029" s="34"/>
      <c r="J1029" s="34"/>
      <c r="K1029" s="33"/>
    </row>
    <row r="1030" spans="1:11" ht="12.75">
      <c r="A1030" s="2"/>
      <c r="B1030" s="2"/>
      <c r="C1030" s="2"/>
      <c r="H1030" s="34"/>
      <c r="I1030" s="34"/>
      <c r="J1030" s="34"/>
      <c r="K1030" s="33"/>
    </row>
    <row r="1031" spans="1:11" ht="12.75">
      <c r="A1031" s="2"/>
      <c r="B1031" s="2"/>
      <c r="C1031" s="2"/>
      <c r="H1031" s="34"/>
      <c r="I1031" s="34"/>
      <c r="J1031" s="34"/>
      <c r="K1031" s="33"/>
    </row>
    <row r="1032" spans="1:11" ht="12.75">
      <c r="A1032" s="2"/>
      <c r="B1032" s="2"/>
      <c r="C1032" s="2"/>
      <c r="H1032" s="34"/>
      <c r="I1032" s="34"/>
      <c r="J1032" s="34"/>
      <c r="K1032" s="33"/>
    </row>
    <row r="1033" spans="1:11" ht="12.75">
      <c r="A1033" s="2"/>
      <c r="B1033" s="2"/>
      <c r="C1033" s="2"/>
      <c r="H1033" s="34"/>
      <c r="I1033" s="34"/>
      <c r="J1033" s="34"/>
      <c r="K1033" s="33"/>
    </row>
    <row r="1034" spans="1:11" ht="12.75">
      <c r="A1034" s="2"/>
      <c r="B1034" s="2"/>
      <c r="C1034" s="2"/>
      <c r="H1034" s="34"/>
      <c r="I1034" s="34"/>
      <c r="J1034" s="34"/>
      <c r="K1034" s="33"/>
    </row>
    <row r="1035" spans="1:11" ht="12.75">
      <c r="A1035" s="2"/>
      <c r="B1035" s="2"/>
      <c r="C1035" s="2"/>
      <c r="H1035" s="34"/>
      <c r="I1035" s="34"/>
      <c r="J1035" s="34"/>
      <c r="K1035" s="33"/>
    </row>
    <row r="1036" spans="1:11" ht="12.75">
      <c r="A1036" s="2"/>
      <c r="B1036" s="2"/>
      <c r="C1036" s="2"/>
      <c r="H1036" s="34"/>
      <c r="I1036" s="34"/>
      <c r="J1036" s="34"/>
      <c r="K1036" s="33"/>
    </row>
    <row r="1037" spans="1:11" ht="12.75">
      <c r="A1037" s="2"/>
      <c r="B1037" s="2"/>
      <c r="C1037" s="2"/>
      <c r="H1037" s="34"/>
      <c r="I1037" s="34"/>
      <c r="J1037" s="34"/>
      <c r="K1037" s="33"/>
    </row>
    <row r="1038" spans="1:11" ht="12.75">
      <c r="A1038" s="2"/>
      <c r="B1038" s="2"/>
      <c r="C1038" s="2"/>
      <c r="H1038" s="34"/>
      <c r="I1038" s="34"/>
      <c r="J1038" s="34"/>
      <c r="K1038" s="33"/>
    </row>
    <row r="1039" spans="1:11" ht="12.75">
      <c r="A1039" s="2"/>
      <c r="B1039" s="2"/>
      <c r="C1039" s="2"/>
      <c r="H1039" s="34"/>
      <c r="I1039" s="34"/>
      <c r="J1039" s="34"/>
      <c r="K1039" s="33"/>
    </row>
    <row r="1040" spans="1:11" ht="12.75">
      <c r="A1040" s="2"/>
      <c r="B1040" s="2"/>
      <c r="C1040" s="2"/>
      <c r="H1040" s="34"/>
      <c r="I1040" s="34"/>
      <c r="J1040" s="34"/>
      <c r="K1040" s="33"/>
    </row>
    <row r="1041" spans="1:11" ht="12.75">
      <c r="A1041" s="2"/>
      <c r="B1041" s="2"/>
      <c r="C1041" s="2"/>
      <c r="H1041" s="34"/>
      <c r="I1041" s="34"/>
      <c r="J1041" s="34"/>
      <c r="K1041" s="33"/>
    </row>
    <row r="1042" spans="1:11" ht="12.75">
      <c r="A1042" s="2"/>
      <c r="B1042" s="2"/>
      <c r="C1042" s="2"/>
      <c r="H1042" s="34"/>
      <c r="I1042" s="34"/>
      <c r="J1042" s="34"/>
      <c r="K1042" s="33"/>
    </row>
    <row r="1043" spans="1:11" ht="12.75">
      <c r="A1043" s="2"/>
      <c r="B1043" s="2"/>
      <c r="C1043" s="2"/>
      <c r="H1043" s="34"/>
      <c r="I1043" s="34"/>
      <c r="J1043" s="34"/>
      <c r="K1043" s="33"/>
    </row>
    <row r="1044" spans="1:11" ht="12.75">
      <c r="A1044" s="2"/>
      <c r="B1044" s="2"/>
      <c r="C1044" s="2"/>
      <c r="H1044" s="34"/>
      <c r="I1044" s="34"/>
      <c r="J1044" s="34"/>
      <c r="K1044" s="33"/>
    </row>
    <row r="1045" spans="1:11" ht="12.75">
      <c r="A1045" s="2"/>
      <c r="B1045" s="2"/>
      <c r="C1045" s="2"/>
      <c r="H1045" s="34"/>
      <c r="I1045" s="34"/>
      <c r="J1045" s="34"/>
      <c r="K1045" s="33"/>
    </row>
    <row r="1046" spans="1:11" ht="12.75">
      <c r="A1046" s="2"/>
      <c r="B1046" s="2"/>
      <c r="C1046" s="2"/>
      <c r="D1046" s="34"/>
      <c r="E1046" s="34"/>
      <c r="F1046" s="34"/>
      <c r="G1046" s="34"/>
      <c r="H1046" s="34"/>
      <c r="I1046" s="34"/>
      <c r="J1046" s="34"/>
      <c r="K1046" s="33"/>
    </row>
    <row r="1047" spans="1:11" ht="12.75">
      <c r="A1047" s="2"/>
      <c r="B1047" s="2"/>
      <c r="C1047" s="2"/>
      <c r="D1047" s="34"/>
      <c r="E1047" s="34"/>
      <c r="F1047" s="34"/>
      <c r="G1047" s="34"/>
      <c r="H1047" s="34"/>
      <c r="I1047" s="34"/>
      <c r="J1047" s="34"/>
      <c r="K1047" s="33"/>
    </row>
    <row r="1048" spans="1:11" ht="12.75">
      <c r="A1048" s="2"/>
      <c r="B1048" s="2"/>
      <c r="C1048" s="2"/>
      <c r="D1048" s="34"/>
      <c r="E1048" s="34"/>
      <c r="F1048" s="34"/>
      <c r="G1048" s="34"/>
      <c r="H1048" s="34"/>
      <c r="I1048" s="34"/>
      <c r="J1048" s="34"/>
      <c r="K1048" s="33"/>
    </row>
    <row r="1049" spans="1:11" ht="12.75">
      <c r="A1049" s="2"/>
      <c r="B1049" s="2"/>
      <c r="C1049" s="2"/>
      <c r="H1049" s="34"/>
      <c r="I1049" s="34"/>
      <c r="J1049" s="34"/>
      <c r="K1049" s="33"/>
    </row>
    <row r="1050" spans="1:11" ht="12.75">
      <c r="A1050" s="2"/>
      <c r="B1050" s="2"/>
      <c r="C1050" s="2"/>
      <c r="H1050" s="34"/>
      <c r="I1050" s="34"/>
      <c r="J1050" s="34"/>
      <c r="K1050" s="33"/>
    </row>
    <row r="1051" spans="1:11" ht="12.75">
      <c r="A1051" s="2"/>
      <c r="B1051" s="2"/>
      <c r="C1051" s="2"/>
      <c r="H1051" s="34"/>
      <c r="I1051" s="34"/>
      <c r="J1051" s="34"/>
      <c r="K1051" s="33"/>
    </row>
    <row r="1052" spans="1:11" ht="12.75">
      <c r="A1052" s="2"/>
      <c r="B1052" s="2"/>
      <c r="C1052" s="2"/>
      <c r="H1052" s="34"/>
      <c r="I1052" s="34"/>
      <c r="J1052" s="34"/>
      <c r="K1052" s="33"/>
    </row>
    <row r="1053" spans="1:11" ht="12.75">
      <c r="A1053" s="2"/>
      <c r="B1053" s="2"/>
      <c r="C1053" s="2"/>
      <c r="H1053" s="34"/>
      <c r="I1053" s="34"/>
      <c r="J1053" s="34"/>
      <c r="K1053" s="33"/>
    </row>
    <row r="1054" spans="1:11" ht="12.75">
      <c r="A1054" s="2"/>
      <c r="B1054" s="2"/>
      <c r="C1054" s="2"/>
      <c r="H1054" s="34"/>
      <c r="I1054" s="34"/>
      <c r="J1054" s="34"/>
      <c r="K1054" s="33"/>
    </row>
    <row r="1055" spans="1:11" ht="12.75">
      <c r="A1055" s="2"/>
      <c r="B1055" s="2"/>
      <c r="C1055" s="2"/>
      <c r="H1055" s="34"/>
      <c r="I1055" s="34"/>
      <c r="J1055" s="34"/>
      <c r="K1055" s="33"/>
    </row>
    <row r="1056" spans="1:11" ht="12.75">
      <c r="A1056" s="2"/>
      <c r="B1056" s="2"/>
      <c r="C1056" s="2"/>
      <c r="H1056" s="34"/>
      <c r="I1056" s="34"/>
      <c r="J1056" s="34"/>
      <c r="K1056" s="33"/>
    </row>
    <row r="1057" spans="1:11" ht="12.75">
      <c r="A1057" s="2"/>
      <c r="B1057" s="2"/>
      <c r="C1057" s="2"/>
      <c r="H1057" s="34"/>
      <c r="I1057" s="34"/>
      <c r="J1057" s="34"/>
      <c r="K1057" s="33"/>
    </row>
    <row r="1058" spans="1:11" ht="12.75">
      <c r="A1058" s="2"/>
      <c r="B1058" s="2"/>
      <c r="C1058" s="2"/>
      <c r="H1058" s="34"/>
      <c r="I1058" s="34"/>
      <c r="J1058" s="34"/>
      <c r="K1058" s="33"/>
    </row>
    <row r="1059" spans="1:11" ht="12.75">
      <c r="A1059" s="2"/>
      <c r="B1059" s="2"/>
      <c r="C1059" s="2"/>
      <c r="H1059" s="34"/>
      <c r="I1059" s="34"/>
      <c r="J1059" s="34"/>
      <c r="K1059" s="33"/>
    </row>
    <row r="1060" spans="1:11" ht="12.75">
      <c r="A1060" s="2"/>
      <c r="B1060" s="2"/>
      <c r="C1060" s="2"/>
      <c r="H1060" s="34"/>
      <c r="I1060" s="34"/>
      <c r="J1060" s="34"/>
      <c r="K1060" s="33"/>
    </row>
    <row r="1061" spans="1:11" ht="12.75">
      <c r="A1061" s="2"/>
      <c r="B1061" s="2"/>
      <c r="C1061" s="2"/>
      <c r="H1061" s="34"/>
      <c r="I1061" s="34"/>
      <c r="J1061" s="34"/>
      <c r="K1061" s="33"/>
    </row>
    <row r="1062" spans="1:11" ht="12.75">
      <c r="A1062" s="2"/>
      <c r="B1062" s="2"/>
      <c r="C1062" s="2"/>
      <c r="H1062" s="34"/>
      <c r="I1062" s="34"/>
      <c r="J1062" s="34"/>
      <c r="K1062" s="33"/>
    </row>
    <row r="1063" spans="1:11" ht="12.75">
      <c r="A1063" s="2"/>
      <c r="B1063" s="2"/>
      <c r="C1063" s="2"/>
      <c r="H1063" s="34"/>
      <c r="I1063" s="34"/>
      <c r="J1063" s="34"/>
      <c r="K1063" s="33"/>
    </row>
    <row r="1064" spans="1:11" ht="12.75">
      <c r="A1064" s="2"/>
      <c r="B1064" s="2"/>
      <c r="C1064" s="2"/>
      <c r="H1064" s="34"/>
      <c r="I1064" s="34"/>
      <c r="J1064" s="34"/>
      <c r="K1064" s="33"/>
    </row>
    <row r="1065" spans="1:11" ht="12.75">
      <c r="A1065" s="2"/>
      <c r="B1065" s="2"/>
      <c r="C1065" s="2"/>
      <c r="D1065" s="34"/>
      <c r="E1065" s="34"/>
      <c r="F1065" s="34"/>
      <c r="G1065" s="34"/>
      <c r="H1065" s="34"/>
      <c r="I1065" s="34"/>
      <c r="J1065" s="34"/>
      <c r="K1065" s="33"/>
    </row>
    <row r="1066" spans="1:11" ht="12.75">
      <c r="A1066" s="2"/>
      <c r="B1066" s="2"/>
      <c r="C1066" s="2"/>
      <c r="D1066" s="34"/>
      <c r="E1066" s="34"/>
      <c r="F1066" s="34"/>
      <c r="G1066" s="34"/>
      <c r="H1066" s="34"/>
      <c r="I1066" s="34"/>
      <c r="J1066" s="34"/>
      <c r="K1066" s="33"/>
    </row>
    <row r="1067" spans="1:11" ht="12.75">
      <c r="A1067" s="2"/>
      <c r="B1067" s="2"/>
      <c r="C1067" s="2"/>
      <c r="D1067" s="34"/>
      <c r="E1067" s="34"/>
      <c r="F1067" s="34"/>
      <c r="G1067" s="34"/>
      <c r="H1067" s="34"/>
      <c r="I1067" s="34"/>
      <c r="J1067" s="34"/>
      <c r="K1067" s="33"/>
    </row>
    <row r="1068" spans="1:11" ht="12.75">
      <c r="A1068" s="2"/>
      <c r="B1068" s="2"/>
      <c r="C1068" s="2"/>
      <c r="D1068" s="34"/>
      <c r="E1068" s="34"/>
      <c r="F1068" s="34"/>
      <c r="G1068" s="34"/>
      <c r="H1068" s="34"/>
      <c r="I1068" s="34"/>
      <c r="J1068" s="34"/>
      <c r="K1068" s="33"/>
    </row>
    <row r="1069" spans="1:11" ht="12.75">
      <c r="A1069" s="2"/>
      <c r="B1069" s="2"/>
      <c r="C1069" s="2"/>
      <c r="D1069" s="34"/>
      <c r="E1069" s="34"/>
      <c r="F1069" s="34"/>
      <c r="G1069" s="34"/>
      <c r="H1069" s="34"/>
      <c r="I1069" s="34"/>
      <c r="J1069" s="34"/>
      <c r="K1069" s="33"/>
    </row>
    <row r="1070" spans="1:11" ht="12.75">
      <c r="A1070" s="2"/>
      <c r="B1070" s="2"/>
      <c r="C1070" s="2"/>
      <c r="D1070" s="34"/>
      <c r="E1070" s="34"/>
      <c r="F1070" s="34"/>
      <c r="G1070" s="34"/>
      <c r="H1070" s="34"/>
      <c r="I1070" s="34"/>
      <c r="J1070" s="34"/>
      <c r="K1070" s="33"/>
    </row>
    <row r="1071" spans="1:11" ht="12.75">
      <c r="A1071" s="2"/>
      <c r="B1071" s="2"/>
      <c r="C1071" s="2"/>
      <c r="D1071" s="34"/>
      <c r="E1071" s="34"/>
      <c r="F1071" s="34"/>
      <c r="G1071" s="34"/>
      <c r="H1071" s="34"/>
      <c r="I1071" s="34"/>
      <c r="J1071" s="34"/>
      <c r="K1071" s="33"/>
    </row>
    <row r="1072" spans="1:11" ht="12.75">
      <c r="A1072" s="2"/>
      <c r="B1072" s="2"/>
      <c r="C1072" s="2"/>
      <c r="D1072" s="34"/>
      <c r="E1072" s="34"/>
      <c r="F1072" s="34"/>
      <c r="G1072" s="34"/>
      <c r="H1072" s="34"/>
      <c r="I1072" s="34"/>
      <c r="J1072" s="34"/>
      <c r="K1072" s="33"/>
    </row>
    <row r="1073" spans="1:11" ht="12.75">
      <c r="A1073" s="2"/>
      <c r="B1073" s="2"/>
      <c r="C1073" s="2"/>
      <c r="D1073" s="34"/>
      <c r="E1073" s="34"/>
      <c r="F1073" s="34"/>
      <c r="G1073" s="34"/>
      <c r="H1073" s="34"/>
      <c r="I1073" s="34"/>
      <c r="J1073" s="34"/>
      <c r="K1073" s="33"/>
    </row>
    <row r="1074" spans="1:11" ht="12.75">
      <c r="A1074" s="2"/>
      <c r="B1074" s="2"/>
      <c r="C1074" s="2"/>
      <c r="D1074" s="34"/>
      <c r="E1074" s="34"/>
      <c r="F1074" s="34"/>
      <c r="G1074" s="34"/>
      <c r="H1074" s="34"/>
      <c r="I1074" s="34"/>
      <c r="J1074" s="34"/>
      <c r="K1074" s="33"/>
    </row>
    <row r="1075" spans="1:11" ht="12.75">
      <c r="A1075" s="2"/>
      <c r="B1075" s="2"/>
      <c r="C1075" s="2"/>
      <c r="D1075" s="34"/>
      <c r="E1075" s="34"/>
      <c r="F1075" s="34"/>
      <c r="G1075" s="34"/>
      <c r="H1075" s="34"/>
      <c r="I1075" s="34"/>
      <c r="J1075" s="34"/>
      <c r="K1075" s="33"/>
    </row>
    <row r="1076" spans="1:11" ht="12.75">
      <c r="A1076" s="2"/>
      <c r="B1076" s="2"/>
      <c r="C1076" s="2"/>
      <c r="D1076" s="34"/>
      <c r="E1076" s="34"/>
      <c r="F1076" s="34"/>
      <c r="G1076" s="34"/>
      <c r="H1076" s="34"/>
      <c r="I1076" s="34"/>
      <c r="J1076" s="34"/>
      <c r="K1076" s="33"/>
    </row>
    <row r="1077" spans="1:11" ht="12.75">
      <c r="A1077" s="2"/>
      <c r="B1077" s="2"/>
      <c r="C1077" s="2"/>
      <c r="D1077" s="34"/>
      <c r="E1077" s="34"/>
      <c r="F1077" s="34"/>
      <c r="G1077" s="34"/>
      <c r="H1077" s="34"/>
      <c r="I1077" s="34"/>
      <c r="J1077" s="34"/>
      <c r="K1077" s="33"/>
    </row>
    <row r="1078" spans="1:11" ht="12.75">
      <c r="A1078" s="2"/>
      <c r="B1078" s="2"/>
      <c r="C1078" s="2"/>
      <c r="D1078" s="34"/>
      <c r="E1078" s="34"/>
      <c r="F1078" s="34"/>
      <c r="G1078" s="34"/>
      <c r="H1078" s="34"/>
      <c r="I1078" s="34"/>
      <c r="J1078" s="34"/>
      <c r="K1078" s="33"/>
    </row>
    <row r="1079" spans="1:11" ht="12.75">
      <c r="A1079" s="2"/>
      <c r="B1079" s="2"/>
      <c r="C1079" s="2"/>
      <c r="D1079" s="34"/>
      <c r="E1079" s="34"/>
      <c r="F1079" s="34"/>
      <c r="G1079" s="34"/>
      <c r="H1079" s="34"/>
      <c r="I1079" s="34"/>
      <c r="J1079" s="34"/>
      <c r="K1079" s="33"/>
    </row>
    <row r="1080" spans="1:11" ht="12.75">
      <c r="A1080" s="2"/>
      <c r="B1080" s="2"/>
      <c r="C1080" s="2"/>
      <c r="D1080" s="34"/>
      <c r="E1080" s="34"/>
      <c r="F1080" s="34"/>
      <c r="G1080" s="34"/>
      <c r="H1080" s="34"/>
      <c r="I1080" s="34"/>
      <c r="J1080" s="34"/>
      <c r="K1080" s="33"/>
    </row>
    <row r="1081" spans="1:11" ht="12.75">
      <c r="A1081" s="2"/>
      <c r="B1081" s="2"/>
      <c r="C1081" s="2"/>
      <c r="D1081" s="34"/>
      <c r="E1081" s="34"/>
      <c r="F1081" s="34"/>
      <c r="G1081" s="34"/>
      <c r="H1081" s="34"/>
      <c r="I1081" s="34"/>
      <c r="J1081" s="34"/>
      <c r="K1081" s="33"/>
    </row>
    <row r="1082" spans="1:11" ht="12.75">
      <c r="A1082" s="2"/>
      <c r="B1082" s="2"/>
      <c r="C1082" s="2"/>
      <c r="D1082" s="34"/>
      <c r="E1082" s="34"/>
      <c r="F1082" s="34"/>
      <c r="G1082" s="34"/>
      <c r="H1082" s="34"/>
      <c r="I1082" s="34"/>
      <c r="J1082" s="34"/>
      <c r="K1082" s="33"/>
    </row>
    <row r="1083" spans="1:11" ht="12.75">
      <c r="A1083" s="2"/>
      <c r="B1083" s="2"/>
      <c r="C1083" s="2"/>
      <c r="D1083" s="34"/>
      <c r="E1083" s="34"/>
      <c r="F1083" s="34"/>
      <c r="G1083" s="34"/>
      <c r="H1083" s="34"/>
      <c r="I1083" s="34"/>
      <c r="J1083" s="34"/>
      <c r="K1083" s="33"/>
    </row>
    <row r="1084" spans="1:11" ht="12.75">
      <c r="A1084" s="2"/>
      <c r="B1084" s="2"/>
      <c r="C1084" s="2"/>
      <c r="D1084" s="34"/>
      <c r="E1084" s="34"/>
      <c r="F1084" s="34"/>
      <c r="G1084" s="34"/>
      <c r="H1084" s="34"/>
      <c r="I1084" s="34"/>
      <c r="J1084" s="34"/>
      <c r="K1084" s="33"/>
    </row>
    <row r="1085" spans="1:11" ht="12.75">
      <c r="A1085" s="2"/>
      <c r="B1085" s="2"/>
      <c r="C1085" s="2"/>
      <c r="D1085" s="34"/>
      <c r="E1085" s="34"/>
      <c r="F1085" s="34"/>
      <c r="G1085" s="34"/>
      <c r="H1085" s="34"/>
      <c r="I1085" s="34"/>
      <c r="J1085" s="34"/>
      <c r="K1085" s="33"/>
    </row>
    <row r="1086" spans="1:11" ht="12.75">
      <c r="A1086" s="2"/>
      <c r="B1086" s="2"/>
      <c r="C1086" s="2"/>
      <c r="D1086" s="34"/>
      <c r="E1086" s="34"/>
      <c r="F1086" s="34"/>
      <c r="G1086" s="34"/>
      <c r="H1086" s="34"/>
      <c r="I1086" s="34"/>
      <c r="J1086" s="34"/>
      <c r="K1086" s="33"/>
    </row>
    <row r="1087" spans="1:11" ht="12.75">
      <c r="A1087" s="2"/>
      <c r="B1087" s="2"/>
      <c r="C1087" s="2"/>
      <c r="D1087" s="34"/>
      <c r="E1087" s="34"/>
      <c r="F1087" s="34"/>
      <c r="G1087" s="34"/>
      <c r="H1087" s="34"/>
      <c r="I1087" s="34"/>
      <c r="J1087" s="34"/>
      <c r="K1087" s="33"/>
    </row>
    <row r="1088" spans="1:11" ht="12.75">
      <c r="A1088" s="2"/>
      <c r="B1088" s="2"/>
      <c r="C1088" s="2"/>
      <c r="D1088" s="34"/>
      <c r="E1088" s="34"/>
      <c r="F1088" s="34"/>
      <c r="G1088" s="34"/>
      <c r="H1088" s="34"/>
      <c r="I1088" s="34"/>
      <c r="J1088" s="34"/>
      <c r="K1088" s="33"/>
    </row>
    <row r="1089" spans="1:11" ht="12.75">
      <c r="A1089" s="2"/>
      <c r="B1089" s="2"/>
      <c r="C1089" s="2"/>
      <c r="D1089" s="34"/>
      <c r="E1089" s="34"/>
      <c r="F1089" s="34"/>
      <c r="G1089" s="34"/>
      <c r="H1089" s="34"/>
      <c r="I1089" s="34"/>
      <c r="J1089" s="34"/>
      <c r="K1089" s="33"/>
    </row>
    <row r="1090" spans="1:11" ht="12.75">
      <c r="A1090" s="2"/>
      <c r="B1090" s="2"/>
      <c r="C1090" s="2"/>
      <c r="D1090" s="34"/>
      <c r="E1090" s="34"/>
      <c r="F1090" s="34"/>
      <c r="G1090" s="34"/>
      <c r="H1090" s="34"/>
      <c r="I1090" s="34"/>
      <c r="J1090" s="34"/>
      <c r="K1090" s="33"/>
    </row>
    <row r="1091" spans="1:11" ht="12.75">
      <c r="A1091" s="2"/>
      <c r="B1091" s="2"/>
      <c r="C1091" s="2"/>
      <c r="D1091" s="34"/>
      <c r="E1091" s="34"/>
      <c r="F1091" s="34"/>
      <c r="G1091" s="34"/>
      <c r="H1091" s="34"/>
      <c r="I1091" s="34"/>
      <c r="J1091" s="34"/>
      <c r="K1091" s="33"/>
    </row>
    <row r="1092" spans="1:11" ht="12.75">
      <c r="A1092" s="2"/>
      <c r="B1092" s="2"/>
      <c r="C1092" s="2"/>
      <c r="D1092" s="34"/>
      <c r="E1092" s="34"/>
      <c r="F1092" s="34"/>
      <c r="G1092" s="34"/>
      <c r="H1092" s="34"/>
      <c r="I1092" s="34"/>
      <c r="J1092" s="34"/>
      <c r="K1092" s="33"/>
    </row>
    <row r="1093" spans="1:11" ht="12.75">
      <c r="A1093" s="2"/>
      <c r="B1093" s="2"/>
      <c r="C1093" s="2"/>
      <c r="D1093" s="34"/>
      <c r="E1093" s="34"/>
      <c r="F1093" s="34"/>
      <c r="G1093" s="34"/>
      <c r="H1093" s="34"/>
      <c r="I1093" s="34"/>
      <c r="J1093" s="34"/>
      <c r="K1093" s="33"/>
    </row>
    <row r="1094" spans="1:11" ht="12.75">
      <c r="A1094" s="2"/>
      <c r="B1094" s="2"/>
      <c r="C1094" s="2"/>
      <c r="D1094" s="34"/>
      <c r="E1094" s="34"/>
      <c r="F1094" s="34"/>
      <c r="G1094" s="34"/>
      <c r="H1094" s="34"/>
      <c r="I1094" s="34"/>
      <c r="J1094" s="34"/>
      <c r="K1094" s="33"/>
    </row>
    <row r="1095" spans="1:11" ht="12.75">
      <c r="A1095" s="2"/>
      <c r="B1095" s="2"/>
      <c r="C1095" s="2"/>
      <c r="D1095" s="34"/>
      <c r="E1095" s="34"/>
      <c r="F1095" s="34"/>
      <c r="G1095" s="34"/>
      <c r="H1095" s="34"/>
      <c r="I1095" s="34"/>
      <c r="J1095" s="34"/>
      <c r="K1095" s="33"/>
    </row>
    <row r="1096" spans="1:11" ht="12.75">
      <c r="A1096" s="2"/>
      <c r="B1096" s="2"/>
      <c r="C1096" s="2"/>
      <c r="D1096" s="34"/>
      <c r="E1096" s="34"/>
      <c r="F1096" s="34"/>
      <c r="G1096" s="34"/>
      <c r="H1096" s="34"/>
      <c r="I1096" s="34"/>
      <c r="J1096" s="34"/>
      <c r="K1096" s="33"/>
    </row>
    <row r="1097" spans="1:11" ht="12.75">
      <c r="A1097" s="2"/>
      <c r="B1097" s="2"/>
      <c r="C1097" s="2"/>
      <c r="D1097" s="34"/>
      <c r="E1097" s="34"/>
      <c r="F1097" s="34"/>
      <c r="G1097" s="34"/>
      <c r="H1097" s="34"/>
      <c r="I1097" s="34"/>
      <c r="J1097" s="34"/>
      <c r="K1097" s="33"/>
    </row>
    <row r="1098" spans="1:11" ht="12.75">
      <c r="A1098" s="2"/>
      <c r="B1098" s="2"/>
      <c r="C1098" s="2"/>
      <c r="D1098" s="34"/>
      <c r="E1098" s="34"/>
      <c r="F1098" s="34"/>
      <c r="G1098" s="34"/>
      <c r="H1098" s="34"/>
      <c r="I1098" s="34"/>
      <c r="J1098" s="34"/>
      <c r="K1098" s="33"/>
    </row>
    <row r="1099" spans="1:11" ht="12.75">
      <c r="A1099" s="2"/>
      <c r="B1099" s="2"/>
      <c r="C1099" s="2"/>
      <c r="D1099" s="34"/>
      <c r="E1099" s="34"/>
      <c r="F1099" s="34"/>
      <c r="G1099" s="34"/>
      <c r="H1099" s="34"/>
      <c r="I1099" s="34"/>
      <c r="J1099" s="34"/>
      <c r="K1099" s="33"/>
    </row>
    <row r="1100" spans="1:11" ht="12.75">
      <c r="A1100" s="2"/>
      <c r="B1100" s="2"/>
      <c r="C1100" s="2"/>
      <c r="D1100" s="34"/>
      <c r="E1100" s="34"/>
      <c r="F1100" s="34"/>
      <c r="G1100" s="34"/>
      <c r="H1100" s="34"/>
      <c r="I1100" s="34"/>
      <c r="J1100" s="34"/>
      <c r="K1100" s="33"/>
    </row>
    <row r="1101" spans="1:11" ht="12.75">
      <c r="A1101" s="2"/>
      <c r="B1101" s="2"/>
      <c r="C1101" s="2"/>
      <c r="D1101" s="34"/>
      <c r="E1101" s="34"/>
      <c r="F1101" s="34"/>
      <c r="G1101" s="34"/>
      <c r="H1101" s="34"/>
      <c r="I1101" s="34"/>
      <c r="J1101" s="34"/>
      <c r="K1101" s="33"/>
    </row>
    <row r="1102" spans="1:11" ht="12.75">
      <c r="A1102" s="2"/>
      <c r="B1102" s="2"/>
      <c r="C1102" s="2"/>
      <c r="D1102" s="34"/>
      <c r="E1102" s="34"/>
      <c r="F1102" s="34"/>
      <c r="G1102" s="34"/>
      <c r="H1102" s="34"/>
      <c r="I1102" s="34"/>
      <c r="J1102" s="34"/>
      <c r="K1102" s="33"/>
    </row>
    <row r="1103" spans="1:11" ht="12.75">
      <c r="A1103" s="2"/>
      <c r="B1103" s="2"/>
      <c r="C1103" s="2"/>
      <c r="D1103" s="34"/>
      <c r="E1103" s="34"/>
      <c r="F1103" s="34"/>
      <c r="G1103" s="34"/>
      <c r="H1103" s="34"/>
      <c r="I1103" s="34"/>
      <c r="J1103" s="34"/>
      <c r="K1103" s="33"/>
    </row>
    <row r="1104" spans="1:11" ht="12.75">
      <c r="A1104" s="2"/>
      <c r="B1104" s="2"/>
      <c r="C1104" s="2"/>
      <c r="D1104" s="34"/>
      <c r="E1104" s="34"/>
      <c r="F1104" s="34"/>
      <c r="G1104" s="34"/>
      <c r="H1104" s="34"/>
      <c r="I1104" s="34"/>
      <c r="J1104" s="34"/>
      <c r="K1104" s="33"/>
    </row>
    <row r="1105" spans="1:11" ht="12.75">
      <c r="A1105" s="2"/>
      <c r="B1105" s="2"/>
      <c r="C1105" s="2"/>
      <c r="D1105" s="34"/>
      <c r="E1105" s="34"/>
      <c r="F1105" s="34"/>
      <c r="G1105" s="34"/>
      <c r="H1105" s="34"/>
      <c r="I1105" s="34"/>
      <c r="J1105" s="34"/>
      <c r="K1105" s="33"/>
    </row>
    <row r="1106" spans="1:11" ht="12.75">
      <c r="A1106" s="2"/>
      <c r="B1106" s="2"/>
      <c r="C1106" s="2"/>
      <c r="D1106" s="34"/>
      <c r="E1106" s="34"/>
      <c r="F1106" s="34"/>
      <c r="G1106" s="34"/>
      <c r="H1106" s="34"/>
      <c r="I1106" s="34"/>
      <c r="J1106" s="34"/>
      <c r="K1106" s="33"/>
    </row>
    <row r="1107" spans="1:11" ht="12.75">
      <c r="A1107" s="2"/>
      <c r="B1107" s="2"/>
      <c r="C1107" s="2"/>
      <c r="D1107" s="34"/>
      <c r="E1107" s="34"/>
      <c r="F1107" s="34"/>
      <c r="G1107" s="34"/>
      <c r="H1107" s="34"/>
      <c r="I1107" s="34"/>
      <c r="J1107" s="34"/>
      <c r="K1107" s="33"/>
    </row>
    <row r="1108" spans="1:11" ht="12.75">
      <c r="A1108" s="2"/>
      <c r="B1108" s="2"/>
      <c r="C1108" s="2"/>
      <c r="D1108" s="34"/>
      <c r="E1108" s="34"/>
      <c r="F1108" s="34"/>
      <c r="G1108" s="34"/>
      <c r="H1108" s="34"/>
      <c r="I1108" s="34"/>
      <c r="J1108" s="34"/>
      <c r="K1108" s="33"/>
    </row>
    <row r="1109" spans="1:11" ht="12.75">
      <c r="A1109" s="2"/>
      <c r="B1109" s="2"/>
      <c r="C1109" s="2"/>
      <c r="D1109" s="34"/>
      <c r="E1109" s="34"/>
      <c r="F1109" s="34"/>
      <c r="G1109" s="34"/>
      <c r="H1109" s="34"/>
      <c r="I1109" s="34"/>
      <c r="J1109" s="34"/>
      <c r="K1109" s="33"/>
    </row>
    <row r="1110" spans="1:11" ht="12.75">
      <c r="A1110" s="2"/>
      <c r="B1110" s="2"/>
      <c r="C1110" s="2"/>
      <c r="D1110" s="34"/>
      <c r="E1110" s="34"/>
      <c r="F1110" s="34"/>
      <c r="G1110" s="34"/>
      <c r="H1110" s="34"/>
      <c r="I1110" s="34"/>
      <c r="J1110" s="34"/>
      <c r="K1110" s="33"/>
    </row>
    <row r="1111" spans="1:11" ht="12.75">
      <c r="A1111" s="2"/>
      <c r="B1111" s="2"/>
      <c r="C1111" s="2"/>
      <c r="D1111" s="34"/>
      <c r="E1111" s="34"/>
      <c r="F1111" s="34"/>
      <c r="G1111" s="34"/>
      <c r="H1111" s="34"/>
      <c r="I1111" s="34"/>
      <c r="J1111" s="34"/>
      <c r="K1111" s="33"/>
    </row>
    <row r="1112" spans="1:11" ht="12.75">
      <c r="A1112" s="2"/>
      <c r="B1112" s="2"/>
      <c r="C1112" s="2"/>
      <c r="D1112" s="34"/>
      <c r="E1112" s="34"/>
      <c r="F1112" s="34"/>
      <c r="G1112" s="34"/>
      <c r="H1112" s="34"/>
      <c r="I1112" s="34"/>
      <c r="J1112" s="34"/>
      <c r="K1112" s="33"/>
    </row>
    <row r="1113" spans="1:11" ht="12.75">
      <c r="A1113" s="2"/>
      <c r="B1113" s="2"/>
      <c r="C1113" s="2"/>
      <c r="D1113" s="34"/>
      <c r="E1113" s="34"/>
      <c r="F1113" s="34"/>
      <c r="G1113" s="34"/>
      <c r="H1113" s="34"/>
      <c r="I1113" s="34"/>
      <c r="J1113" s="34"/>
      <c r="K1113" s="33"/>
    </row>
    <row r="1114" spans="1:11" ht="12.75">
      <c r="A1114" s="2"/>
      <c r="B1114" s="2"/>
      <c r="C1114" s="2"/>
      <c r="D1114" s="34"/>
      <c r="E1114" s="34"/>
      <c r="F1114" s="34"/>
      <c r="G1114" s="34"/>
      <c r="H1114" s="34"/>
      <c r="I1114" s="34"/>
      <c r="J1114" s="34"/>
      <c r="K1114" s="33"/>
    </row>
    <row r="1115" spans="1:11" ht="12.75">
      <c r="A1115" s="2"/>
      <c r="B1115" s="2"/>
      <c r="C1115" s="2"/>
      <c r="D1115" s="34"/>
      <c r="E1115" s="34"/>
      <c r="F1115" s="34"/>
      <c r="G1115" s="34"/>
      <c r="H1115" s="34"/>
      <c r="I1115" s="34"/>
      <c r="J1115" s="34"/>
      <c r="K1115" s="33"/>
    </row>
    <row r="1116" spans="1:11" ht="12.75">
      <c r="A1116" s="2"/>
      <c r="B1116" s="2"/>
      <c r="C1116" s="2"/>
      <c r="D1116" s="34"/>
      <c r="E1116" s="34"/>
      <c r="F1116" s="34"/>
      <c r="G1116" s="34"/>
      <c r="H1116" s="34"/>
      <c r="I1116" s="34"/>
      <c r="J1116" s="34"/>
      <c r="K1116" s="33"/>
    </row>
    <row r="1117" spans="1:11" ht="12.75">
      <c r="A1117" s="2"/>
      <c r="B1117" s="2"/>
      <c r="C1117" s="2"/>
      <c r="D1117" s="34"/>
      <c r="E1117" s="34"/>
      <c r="F1117" s="34"/>
      <c r="G1117" s="34"/>
      <c r="H1117" s="34"/>
      <c r="I1117" s="34"/>
      <c r="J1117" s="34"/>
      <c r="K1117" s="33"/>
    </row>
    <row r="1118" spans="1:11" ht="12.75">
      <c r="A1118" s="2"/>
      <c r="B1118" s="2"/>
      <c r="C1118" s="2"/>
      <c r="D1118" s="34"/>
      <c r="E1118" s="34"/>
      <c r="F1118" s="34"/>
      <c r="G1118" s="34"/>
      <c r="H1118" s="34"/>
      <c r="I1118" s="34"/>
      <c r="J1118" s="34"/>
      <c r="K1118" s="33"/>
    </row>
    <row r="1119" spans="1:11" ht="12.75">
      <c r="A1119" s="2"/>
      <c r="B1119" s="2"/>
      <c r="C1119" s="2"/>
      <c r="D1119" s="34"/>
      <c r="E1119" s="34"/>
      <c r="F1119" s="34"/>
      <c r="G1119" s="34"/>
      <c r="H1119" s="34"/>
      <c r="I1119" s="34"/>
      <c r="J1119" s="34"/>
      <c r="K1119" s="33"/>
    </row>
    <row r="1120" spans="1:11" ht="12.75">
      <c r="A1120" s="2"/>
      <c r="B1120" s="2"/>
      <c r="C1120" s="2"/>
      <c r="D1120" s="34"/>
      <c r="E1120" s="34"/>
      <c r="F1120" s="34"/>
      <c r="G1120" s="34"/>
      <c r="H1120" s="34"/>
      <c r="I1120" s="34"/>
      <c r="J1120" s="34"/>
      <c r="K1120" s="33"/>
    </row>
    <row r="1121" spans="1:11" ht="12.75">
      <c r="A1121" s="2"/>
      <c r="B1121" s="2"/>
      <c r="C1121" s="2"/>
      <c r="D1121" s="34"/>
      <c r="E1121" s="34"/>
      <c r="F1121" s="34"/>
      <c r="G1121" s="34"/>
      <c r="H1121" s="34"/>
      <c r="I1121" s="34"/>
      <c r="J1121" s="34"/>
      <c r="K1121" s="33"/>
    </row>
    <row r="1122" spans="1:11" ht="12.75">
      <c r="A1122" s="2"/>
      <c r="B1122" s="2"/>
      <c r="C1122" s="2"/>
      <c r="D1122" s="34"/>
      <c r="E1122" s="34"/>
      <c r="F1122" s="34"/>
      <c r="G1122" s="34"/>
      <c r="H1122" s="34"/>
      <c r="I1122" s="34"/>
      <c r="J1122" s="34"/>
      <c r="K1122" s="33"/>
    </row>
    <row r="1123" spans="1:11" ht="12.75">
      <c r="A1123" s="2"/>
      <c r="B1123" s="2"/>
      <c r="C1123" s="2"/>
      <c r="D1123" s="34"/>
      <c r="E1123" s="34"/>
      <c r="F1123" s="34"/>
      <c r="G1123" s="34"/>
      <c r="H1123" s="34"/>
      <c r="I1123" s="34"/>
      <c r="J1123" s="34"/>
      <c r="K1123" s="33"/>
    </row>
    <row r="1124" spans="1:11" ht="12.75">
      <c r="A1124" s="2"/>
      <c r="B1124" s="2"/>
      <c r="C1124" s="2"/>
      <c r="D1124" s="34"/>
      <c r="E1124" s="34"/>
      <c r="F1124" s="34"/>
      <c r="G1124" s="34"/>
      <c r="H1124" s="34"/>
      <c r="I1124" s="34"/>
      <c r="J1124" s="34"/>
      <c r="K1124" s="33"/>
    </row>
    <row r="1125" spans="1:11" ht="12.75">
      <c r="A1125" s="2"/>
      <c r="B1125" s="2"/>
      <c r="C1125" s="2"/>
      <c r="D1125" s="34"/>
      <c r="E1125" s="34"/>
      <c r="F1125" s="34"/>
      <c r="G1125" s="34"/>
      <c r="H1125" s="34"/>
      <c r="I1125" s="34"/>
      <c r="J1125" s="34"/>
      <c r="K1125" s="33"/>
    </row>
    <row r="1126" spans="1:11" ht="12.75">
      <c r="A1126" s="2"/>
      <c r="B1126" s="2"/>
      <c r="C1126" s="2"/>
      <c r="D1126" s="34"/>
      <c r="E1126" s="34"/>
      <c r="F1126" s="34"/>
      <c r="G1126" s="34"/>
      <c r="H1126" s="34"/>
      <c r="I1126" s="34"/>
      <c r="J1126" s="34"/>
      <c r="K1126" s="33"/>
    </row>
    <row r="1127" spans="1:11" ht="12.75">
      <c r="A1127" s="2"/>
      <c r="B1127" s="2"/>
      <c r="C1127" s="2"/>
      <c r="D1127" s="34"/>
      <c r="E1127" s="34"/>
      <c r="F1127" s="34"/>
      <c r="G1127" s="34"/>
      <c r="H1127" s="34"/>
      <c r="I1127" s="34"/>
      <c r="J1127" s="34"/>
      <c r="K1127" s="33"/>
    </row>
    <row r="1128" spans="1:11" ht="12.75">
      <c r="A1128" s="2"/>
      <c r="B1128" s="2"/>
      <c r="C1128" s="2"/>
      <c r="D1128" s="34"/>
      <c r="E1128" s="34"/>
      <c r="F1128" s="34"/>
      <c r="G1128" s="34"/>
      <c r="H1128" s="34"/>
      <c r="I1128" s="34"/>
      <c r="J1128" s="34"/>
      <c r="K1128" s="33"/>
    </row>
    <row r="1129" spans="1:11" ht="12.75">
      <c r="A1129" s="2"/>
      <c r="B1129" s="2"/>
      <c r="C1129" s="2"/>
      <c r="D1129" s="34"/>
      <c r="E1129" s="34"/>
      <c r="F1129" s="34"/>
      <c r="G1129" s="34"/>
      <c r="H1129" s="34"/>
      <c r="I1129" s="34"/>
      <c r="J1129" s="34"/>
      <c r="K1129" s="33"/>
    </row>
    <row r="1130" spans="1:11" ht="12.75">
      <c r="A1130" s="2"/>
      <c r="B1130" s="2"/>
      <c r="C1130" s="2"/>
      <c r="D1130" s="34"/>
      <c r="E1130" s="34"/>
      <c r="F1130" s="34"/>
      <c r="G1130" s="34"/>
      <c r="H1130" s="34"/>
      <c r="I1130" s="34"/>
      <c r="J1130" s="34"/>
      <c r="K1130" s="33"/>
    </row>
    <row r="1131" spans="1:11" ht="12.75">
      <c r="A1131" s="2"/>
      <c r="B1131" s="2"/>
      <c r="C1131" s="2"/>
      <c r="D1131" s="34"/>
      <c r="E1131" s="34"/>
      <c r="F1131" s="34"/>
      <c r="G1131" s="34"/>
      <c r="H1131" s="34"/>
      <c r="I1131" s="34"/>
      <c r="J1131" s="34"/>
      <c r="K1131" s="33"/>
    </row>
    <row r="1132" spans="1:11" ht="12.75">
      <c r="A1132" s="2"/>
      <c r="B1132" s="2"/>
      <c r="C1132" s="2"/>
      <c r="D1132" s="34"/>
      <c r="E1132" s="34"/>
      <c r="F1132" s="34"/>
      <c r="G1132" s="34"/>
      <c r="H1132" s="34"/>
      <c r="I1132" s="34"/>
      <c r="J1132" s="34"/>
      <c r="K1132" s="33"/>
    </row>
    <row r="1133" spans="1:11" ht="12.75">
      <c r="A1133" s="2"/>
      <c r="B1133" s="2"/>
      <c r="C1133" s="2"/>
      <c r="D1133" s="34"/>
      <c r="E1133" s="34"/>
      <c r="F1133" s="34"/>
      <c r="G1133" s="34"/>
      <c r="H1133" s="34"/>
      <c r="I1133" s="34"/>
      <c r="J1133" s="34"/>
      <c r="K1133" s="33"/>
    </row>
    <row r="1134" spans="1:11" ht="12.75">
      <c r="A1134" s="2"/>
      <c r="B1134" s="2"/>
      <c r="C1134" s="2"/>
      <c r="D1134" s="34"/>
      <c r="E1134" s="34"/>
      <c r="F1134" s="34"/>
      <c r="G1134" s="34"/>
      <c r="H1134" s="34"/>
      <c r="I1134" s="34"/>
      <c r="J1134" s="34"/>
      <c r="K1134" s="33"/>
    </row>
    <row r="1135" spans="1:11" ht="12.75">
      <c r="A1135" s="2"/>
      <c r="B1135" s="2"/>
      <c r="C1135" s="2"/>
      <c r="D1135" s="34"/>
      <c r="E1135" s="34"/>
      <c r="F1135" s="34"/>
      <c r="G1135" s="34"/>
      <c r="H1135" s="34"/>
      <c r="I1135" s="34"/>
      <c r="J1135" s="34"/>
      <c r="K1135" s="33"/>
    </row>
    <row r="1136" spans="1:11" ht="12.75">
      <c r="A1136" s="2"/>
      <c r="B1136" s="2"/>
      <c r="C1136" s="2"/>
      <c r="D1136" s="34"/>
      <c r="E1136" s="34"/>
      <c r="F1136" s="34"/>
      <c r="G1136" s="34"/>
      <c r="H1136" s="34"/>
      <c r="I1136" s="34"/>
      <c r="J1136" s="34"/>
      <c r="K1136" s="33"/>
    </row>
    <row r="1137" spans="1:11" ht="12.75">
      <c r="A1137" s="2"/>
      <c r="B1137" s="2"/>
      <c r="C1137" s="2"/>
      <c r="D1137" s="34"/>
      <c r="E1137" s="34"/>
      <c r="F1137" s="34"/>
      <c r="G1137" s="34"/>
      <c r="H1137" s="34"/>
      <c r="I1137" s="34"/>
      <c r="J1137" s="34"/>
      <c r="K1137" s="33"/>
    </row>
    <row r="1138" spans="1:11" ht="12.75">
      <c r="A1138" s="2"/>
      <c r="B1138" s="2"/>
      <c r="C1138" s="2"/>
      <c r="D1138" s="34"/>
      <c r="E1138" s="34"/>
      <c r="F1138" s="34"/>
      <c r="G1138" s="34"/>
      <c r="H1138" s="34"/>
      <c r="I1138" s="34"/>
      <c r="J1138" s="34"/>
      <c r="K1138" s="33"/>
    </row>
    <row r="1139" spans="1:11" ht="12.75">
      <c r="A1139" s="2"/>
      <c r="B1139" s="2"/>
      <c r="C1139" s="2"/>
      <c r="D1139" s="34"/>
      <c r="E1139" s="34"/>
      <c r="F1139" s="34"/>
      <c r="G1139" s="34"/>
      <c r="H1139" s="34"/>
      <c r="I1139" s="34"/>
      <c r="J1139" s="34"/>
      <c r="K1139" s="33"/>
    </row>
    <row r="1140" spans="1:11" ht="12.75">
      <c r="A1140" s="2"/>
      <c r="B1140" s="2"/>
      <c r="C1140" s="2"/>
      <c r="D1140" s="34"/>
      <c r="E1140" s="34"/>
      <c r="F1140" s="34"/>
      <c r="G1140" s="34"/>
      <c r="H1140" s="34"/>
      <c r="I1140" s="34"/>
      <c r="J1140" s="34"/>
      <c r="K1140" s="33"/>
    </row>
    <row r="1141" spans="1:11" ht="12.75">
      <c r="A1141" s="2"/>
      <c r="B1141" s="2"/>
      <c r="C1141" s="2"/>
      <c r="D1141" s="34"/>
      <c r="E1141" s="34"/>
      <c r="F1141" s="34"/>
      <c r="G1141" s="34"/>
      <c r="H1141" s="34"/>
      <c r="I1141" s="34"/>
      <c r="J1141" s="34"/>
      <c r="K1141" s="33"/>
    </row>
    <row r="1142" spans="1:11" ht="12.75">
      <c r="A1142" s="2"/>
      <c r="B1142" s="2"/>
      <c r="C1142" s="2"/>
      <c r="D1142" s="34"/>
      <c r="E1142" s="34"/>
      <c r="F1142" s="34"/>
      <c r="G1142" s="34"/>
      <c r="H1142" s="34"/>
      <c r="I1142" s="34"/>
      <c r="J1142" s="34"/>
      <c r="K1142" s="33"/>
    </row>
    <row r="1143" spans="1:11" ht="12.75">
      <c r="A1143" s="2"/>
      <c r="B1143" s="2"/>
      <c r="C1143" s="2"/>
      <c r="D1143" s="34"/>
      <c r="E1143" s="34"/>
      <c r="F1143" s="34"/>
      <c r="G1143" s="34"/>
      <c r="H1143" s="34"/>
      <c r="I1143" s="34"/>
      <c r="J1143" s="34"/>
      <c r="K1143" s="33"/>
    </row>
    <row r="1144" spans="1:11" ht="12.75">
      <c r="A1144" s="2"/>
      <c r="B1144" s="2"/>
      <c r="C1144" s="2"/>
      <c r="D1144" s="34"/>
      <c r="E1144" s="34"/>
      <c r="F1144" s="34"/>
      <c r="G1144" s="34"/>
      <c r="H1144" s="34"/>
      <c r="I1144" s="34"/>
      <c r="J1144" s="34"/>
      <c r="K1144" s="33"/>
    </row>
    <row r="1145" spans="1:11" ht="12.75">
      <c r="A1145" s="2"/>
      <c r="B1145" s="2"/>
      <c r="C1145" s="2"/>
      <c r="D1145" s="34"/>
      <c r="E1145" s="34"/>
      <c r="F1145" s="34"/>
      <c r="G1145" s="34"/>
      <c r="H1145" s="34"/>
      <c r="I1145" s="34"/>
      <c r="J1145" s="34"/>
      <c r="K1145" s="33"/>
    </row>
    <row r="1146" spans="1:11" ht="12.75">
      <c r="A1146" s="2"/>
      <c r="B1146" s="2"/>
      <c r="C1146" s="2"/>
      <c r="D1146" s="34"/>
      <c r="E1146" s="34"/>
      <c r="F1146" s="34"/>
      <c r="G1146" s="34"/>
      <c r="H1146" s="34"/>
      <c r="I1146" s="34"/>
      <c r="J1146" s="34"/>
      <c r="K1146" s="33"/>
    </row>
    <row r="1147" spans="1:11" ht="12.75">
      <c r="A1147" s="2"/>
      <c r="B1147" s="2"/>
      <c r="C1147" s="2"/>
      <c r="D1147" s="34"/>
      <c r="E1147" s="34"/>
      <c r="F1147" s="34"/>
      <c r="G1147" s="34"/>
      <c r="H1147" s="34"/>
      <c r="I1147" s="34"/>
      <c r="J1147" s="34"/>
      <c r="K1147" s="33"/>
    </row>
    <row r="1148" spans="1:11" ht="12.75">
      <c r="A1148" s="2"/>
      <c r="B1148" s="2"/>
      <c r="C1148" s="2"/>
      <c r="D1148" s="34"/>
      <c r="E1148" s="34"/>
      <c r="F1148" s="34"/>
      <c r="G1148" s="34"/>
      <c r="H1148" s="34"/>
      <c r="I1148" s="34"/>
      <c r="J1148" s="34"/>
      <c r="K1148" s="33"/>
    </row>
    <row r="1149" spans="1:11" ht="12.75">
      <c r="A1149" s="2"/>
      <c r="B1149" s="2"/>
      <c r="C1149" s="2"/>
      <c r="D1149" s="34"/>
      <c r="E1149" s="34"/>
      <c r="F1149" s="34"/>
      <c r="G1149" s="34"/>
      <c r="H1149" s="34"/>
      <c r="I1149" s="34"/>
      <c r="J1149" s="34"/>
      <c r="K1149" s="33"/>
    </row>
    <row r="1150" spans="1:11" ht="12.75">
      <c r="A1150" s="2"/>
      <c r="B1150" s="2"/>
      <c r="C1150" s="2"/>
      <c r="D1150" s="34"/>
      <c r="E1150" s="34"/>
      <c r="F1150" s="34"/>
      <c r="G1150" s="34"/>
      <c r="H1150" s="34"/>
      <c r="I1150" s="34"/>
      <c r="J1150" s="34"/>
      <c r="K1150" s="33"/>
    </row>
    <row r="1151" spans="1:11" ht="12.75">
      <c r="A1151" s="2"/>
      <c r="B1151" s="2"/>
      <c r="C1151" s="2"/>
      <c r="D1151" s="34"/>
      <c r="E1151" s="34"/>
      <c r="F1151" s="34"/>
      <c r="G1151" s="34"/>
      <c r="H1151" s="34"/>
      <c r="I1151" s="34"/>
      <c r="J1151" s="34"/>
      <c r="K1151" s="33"/>
    </row>
    <row r="1152" spans="1:11" ht="12.75">
      <c r="A1152" s="2"/>
      <c r="B1152" s="2"/>
      <c r="C1152" s="2"/>
      <c r="D1152" s="34"/>
      <c r="E1152" s="34"/>
      <c r="F1152" s="34"/>
      <c r="G1152" s="34"/>
      <c r="H1152" s="34"/>
      <c r="I1152" s="34"/>
      <c r="J1152" s="34"/>
      <c r="K1152" s="33"/>
    </row>
    <row r="1153" spans="1:11" ht="12.75">
      <c r="A1153" s="2"/>
      <c r="B1153" s="2"/>
      <c r="C1153" s="2"/>
      <c r="D1153" s="34"/>
      <c r="E1153" s="34"/>
      <c r="F1153" s="34"/>
      <c r="G1153" s="34"/>
      <c r="H1153" s="34"/>
      <c r="I1153" s="34"/>
      <c r="J1153" s="34"/>
      <c r="K1153" s="33"/>
    </row>
    <row r="1154" spans="1:11" ht="12.75">
      <c r="A1154" s="2"/>
      <c r="B1154" s="2"/>
      <c r="C1154" s="2"/>
      <c r="D1154" s="34"/>
      <c r="E1154" s="34"/>
      <c r="F1154" s="34"/>
      <c r="G1154" s="34"/>
      <c r="H1154" s="34"/>
      <c r="I1154" s="34"/>
      <c r="J1154" s="34"/>
      <c r="K1154" s="33"/>
    </row>
    <row r="1155" spans="1:11" ht="12.75">
      <c r="A1155" s="2"/>
      <c r="B1155" s="2"/>
      <c r="C1155" s="2"/>
      <c r="D1155" s="34"/>
      <c r="E1155" s="34"/>
      <c r="F1155" s="34"/>
      <c r="G1155" s="34"/>
      <c r="H1155" s="34"/>
      <c r="I1155" s="34"/>
      <c r="J1155" s="34"/>
      <c r="K1155" s="33"/>
    </row>
    <row r="1156" spans="1:11" ht="12.75">
      <c r="A1156" s="2"/>
      <c r="B1156" s="2"/>
      <c r="C1156" s="2"/>
      <c r="D1156" s="34"/>
      <c r="E1156" s="34"/>
      <c r="F1156" s="34"/>
      <c r="G1156" s="34"/>
      <c r="H1156" s="34"/>
      <c r="I1156" s="34"/>
      <c r="J1156" s="34"/>
      <c r="K1156" s="33"/>
    </row>
    <row r="1157" spans="1:11" ht="12.75">
      <c r="A1157" s="2"/>
      <c r="B1157" s="2"/>
      <c r="C1157" s="2"/>
      <c r="D1157" s="34"/>
      <c r="E1157" s="34"/>
      <c r="F1157" s="34"/>
      <c r="G1157" s="34"/>
      <c r="H1157" s="34"/>
      <c r="I1157" s="34"/>
      <c r="J1157" s="34"/>
      <c r="K1157" s="33"/>
    </row>
    <row r="1158" spans="1:11" ht="12.75">
      <c r="A1158" s="2"/>
      <c r="B1158" s="2"/>
      <c r="C1158" s="2"/>
      <c r="D1158" s="34"/>
      <c r="E1158" s="34"/>
      <c r="F1158" s="34"/>
      <c r="G1158" s="34"/>
      <c r="H1158" s="34"/>
      <c r="I1158" s="34"/>
      <c r="J1158" s="34"/>
      <c r="K1158" s="33"/>
    </row>
    <row r="1159" spans="1:11" ht="12.75">
      <c r="A1159" s="2"/>
      <c r="B1159" s="2"/>
      <c r="C1159" s="2"/>
      <c r="D1159" s="34"/>
      <c r="E1159" s="34"/>
      <c r="F1159" s="34"/>
      <c r="G1159" s="34"/>
      <c r="H1159" s="34"/>
      <c r="I1159" s="34"/>
      <c r="J1159" s="34"/>
      <c r="K1159" s="33"/>
    </row>
    <row r="1160" spans="1:11" ht="12.75">
      <c r="A1160" s="2"/>
      <c r="B1160" s="2"/>
      <c r="C1160" s="2"/>
      <c r="D1160" s="34"/>
      <c r="E1160" s="34"/>
      <c r="F1160" s="34"/>
      <c r="G1160" s="34"/>
      <c r="H1160" s="34"/>
      <c r="I1160" s="34"/>
      <c r="J1160" s="34"/>
      <c r="K1160" s="33"/>
    </row>
    <row r="1161" spans="1:11" ht="12.75">
      <c r="A1161" s="2"/>
      <c r="B1161" s="2"/>
      <c r="C1161" s="2"/>
      <c r="D1161" s="34"/>
      <c r="E1161" s="34"/>
      <c r="F1161" s="34"/>
      <c r="G1161" s="34"/>
      <c r="H1161" s="34"/>
      <c r="I1161" s="34"/>
      <c r="J1161" s="34"/>
      <c r="K1161" s="33"/>
    </row>
    <row r="1162" spans="1:11" ht="12.75">
      <c r="A1162" s="2"/>
      <c r="B1162" s="2"/>
      <c r="C1162" s="2"/>
      <c r="D1162" s="34"/>
      <c r="E1162" s="34"/>
      <c r="F1162" s="34"/>
      <c r="G1162" s="34"/>
      <c r="H1162" s="34"/>
      <c r="I1162" s="34"/>
      <c r="J1162" s="34"/>
      <c r="K1162" s="33"/>
    </row>
    <row r="1163" spans="1:11" ht="12.75">
      <c r="A1163" s="2"/>
      <c r="B1163" s="2"/>
      <c r="C1163" s="2"/>
      <c r="D1163" s="34"/>
      <c r="E1163" s="34"/>
      <c r="F1163" s="34"/>
      <c r="G1163" s="34"/>
      <c r="H1163" s="34"/>
      <c r="I1163" s="34"/>
      <c r="J1163" s="34"/>
      <c r="K1163" s="33"/>
    </row>
    <row r="1164" spans="1:11" ht="12.75">
      <c r="A1164" s="2"/>
      <c r="B1164" s="2"/>
      <c r="C1164" s="2"/>
      <c r="D1164" s="34"/>
      <c r="E1164" s="34"/>
      <c r="F1164" s="34"/>
      <c r="G1164" s="34"/>
      <c r="H1164" s="34"/>
      <c r="I1164" s="34"/>
      <c r="J1164" s="34"/>
      <c r="K1164" s="33"/>
    </row>
    <row r="1165" spans="1:11" ht="12.75">
      <c r="A1165" s="2"/>
      <c r="B1165" s="2"/>
      <c r="C1165" s="2"/>
      <c r="D1165" s="34"/>
      <c r="E1165" s="34"/>
      <c r="F1165" s="34"/>
      <c r="G1165" s="34"/>
      <c r="H1165" s="34"/>
      <c r="I1165" s="34"/>
      <c r="J1165" s="34"/>
      <c r="K1165" s="33"/>
    </row>
    <row r="1166" spans="1:11" ht="12.75">
      <c r="A1166" s="2"/>
      <c r="B1166" s="2"/>
      <c r="C1166" s="2"/>
      <c r="D1166" s="34"/>
      <c r="E1166" s="34"/>
      <c r="F1166" s="34"/>
      <c r="G1166" s="34"/>
      <c r="H1166" s="34"/>
      <c r="I1166" s="34"/>
      <c r="J1166" s="34"/>
      <c r="K1166" s="33"/>
    </row>
    <row r="1167" spans="1:11" ht="12.75">
      <c r="A1167" s="2"/>
      <c r="B1167" s="2"/>
      <c r="C1167" s="2"/>
      <c r="D1167" s="34"/>
      <c r="E1167" s="34"/>
      <c r="F1167" s="34"/>
      <c r="G1167" s="34"/>
      <c r="H1167" s="34"/>
      <c r="I1167" s="34"/>
      <c r="J1167" s="34"/>
      <c r="K1167" s="33"/>
    </row>
    <row r="1168" spans="1:11" ht="12.75">
      <c r="A1168" s="2"/>
      <c r="B1168" s="2"/>
      <c r="C1168" s="2"/>
      <c r="D1168" s="34"/>
      <c r="E1168" s="34"/>
      <c r="F1168" s="34"/>
      <c r="G1168" s="34"/>
      <c r="H1168" s="34"/>
      <c r="I1168" s="34"/>
      <c r="J1168" s="34"/>
      <c r="K1168" s="33"/>
    </row>
    <row r="1169" spans="1:11" ht="12.75">
      <c r="A1169" s="2"/>
      <c r="B1169" s="2"/>
      <c r="C1169" s="2"/>
      <c r="D1169" s="34"/>
      <c r="E1169" s="34"/>
      <c r="F1169" s="34"/>
      <c r="G1169" s="34"/>
      <c r="H1169" s="34"/>
      <c r="I1169" s="34"/>
      <c r="J1169" s="34"/>
      <c r="K1169" s="33"/>
    </row>
    <row r="1170" spans="1:11" ht="12.75">
      <c r="A1170" s="2"/>
      <c r="B1170" s="2"/>
      <c r="C1170" s="2"/>
      <c r="D1170" s="34"/>
      <c r="E1170" s="34"/>
      <c r="F1170" s="34"/>
      <c r="G1170" s="34"/>
      <c r="H1170" s="34"/>
      <c r="I1170" s="34"/>
      <c r="J1170" s="34"/>
      <c r="K1170" s="33"/>
    </row>
    <row r="1171" spans="1:11" ht="12.75">
      <c r="A1171" s="2"/>
      <c r="B1171" s="2"/>
      <c r="C1171" s="2"/>
      <c r="D1171" s="34"/>
      <c r="E1171" s="34"/>
      <c r="F1171" s="34"/>
      <c r="G1171" s="34"/>
      <c r="H1171" s="34"/>
      <c r="I1171" s="34"/>
      <c r="J1171" s="34"/>
      <c r="K1171" s="33"/>
    </row>
    <row r="1172" spans="1:11" ht="12.75">
      <c r="A1172" s="2"/>
      <c r="B1172" s="2"/>
      <c r="C1172" s="2"/>
      <c r="D1172" s="34"/>
      <c r="E1172" s="34"/>
      <c r="F1172" s="34"/>
      <c r="G1172" s="34"/>
      <c r="H1172" s="34"/>
      <c r="I1172" s="34"/>
      <c r="J1172" s="34"/>
      <c r="K1172" s="33"/>
    </row>
    <row r="1173" spans="1:11" ht="12.75">
      <c r="A1173" s="2"/>
      <c r="B1173" s="2"/>
      <c r="C1173" s="2"/>
      <c r="D1173" s="34"/>
      <c r="E1173" s="34"/>
      <c r="F1173" s="34"/>
      <c r="G1173" s="34"/>
      <c r="H1173" s="34"/>
      <c r="I1173" s="34"/>
      <c r="J1173" s="34"/>
      <c r="K1173" s="33"/>
    </row>
    <row r="1174" spans="1:11" ht="12.75">
      <c r="A1174" s="2"/>
      <c r="B1174" s="2"/>
      <c r="C1174" s="2"/>
      <c r="D1174" s="34"/>
      <c r="E1174" s="34"/>
      <c r="F1174" s="34"/>
      <c r="G1174" s="34"/>
      <c r="H1174" s="34"/>
      <c r="I1174" s="34"/>
      <c r="J1174" s="34"/>
      <c r="K1174" s="33"/>
    </row>
    <row r="1175" spans="1:11" ht="12.75">
      <c r="A1175" s="2"/>
      <c r="B1175" s="2"/>
      <c r="C1175" s="2"/>
      <c r="D1175" s="34"/>
      <c r="E1175" s="34"/>
      <c r="F1175" s="34"/>
      <c r="G1175" s="34"/>
      <c r="H1175" s="34"/>
      <c r="I1175" s="34"/>
      <c r="J1175" s="34"/>
      <c r="K1175" s="33"/>
    </row>
    <row r="1176" spans="1:11" ht="12.75">
      <c r="A1176" s="2"/>
      <c r="B1176" s="2"/>
      <c r="C1176" s="2"/>
      <c r="D1176" s="34"/>
      <c r="E1176" s="34"/>
      <c r="F1176" s="34"/>
      <c r="G1176" s="34"/>
      <c r="H1176" s="34"/>
      <c r="I1176" s="34"/>
      <c r="J1176" s="34"/>
      <c r="K1176" s="33"/>
    </row>
    <row r="1177" spans="1:11" ht="12.75">
      <c r="A1177" s="2"/>
      <c r="B1177" s="2"/>
      <c r="C1177" s="2"/>
      <c r="D1177" s="34"/>
      <c r="E1177" s="34"/>
      <c r="F1177" s="34"/>
      <c r="G1177" s="34"/>
      <c r="H1177" s="34"/>
      <c r="I1177" s="34"/>
      <c r="J1177" s="34"/>
      <c r="K1177" s="33"/>
    </row>
    <row r="1178" spans="1:11" ht="12.75">
      <c r="A1178" s="2"/>
      <c r="B1178" s="2"/>
      <c r="C1178" s="2"/>
      <c r="D1178" s="34"/>
      <c r="E1178" s="34"/>
      <c r="F1178" s="34"/>
      <c r="G1178" s="34"/>
      <c r="H1178" s="34"/>
      <c r="I1178" s="34"/>
      <c r="J1178" s="34"/>
      <c r="K1178" s="33"/>
    </row>
    <row r="1179" spans="1:11" ht="12.75">
      <c r="A1179" s="2"/>
      <c r="B1179" s="2"/>
      <c r="C1179" s="2"/>
      <c r="D1179" s="34"/>
      <c r="E1179" s="34"/>
      <c r="F1179" s="34"/>
      <c r="G1179" s="34"/>
      <c r="H1179" s="34"/>
      <c r="I1179" s="34"/>
      <c r="J1179" s="34"/>
      <c r="K1179" s="33"/>
    </row>
    <row r="1180" spans="1:11" ht="12.75">
      <c r="A1180" s="2"/>
      <c r="B1180" s="2"/>
      <c r="C1180" s="2"/>
      <c r="D1180" s="34"/>
      <c r="E1180" s="34"/>
      <c r="F1180" s="34"/>
      <c r="G1180" s="34"/>
      <c r="H1180" s="34"/>
      <c r="I1180" s="34"/>
      <c r="J1180" s="34"/>
      <c r="K1180" s="33"/>
    </row>
    <row r="1181" spans="1:11" ht="12.75">
      <c r="A1181" s="2"/>
      <c r="B1181" s="2"/>
      <c r="C1181" s="2"/>
      <c r="D1181" s="34"/>
      <c r="E1181" s="34"/>
      <c r="F1181" s="34"/>
      <c r="G1181" s="34"/>
      <c r="H1181" s="34"/>
      <c r="I1181" s="34"/>
      <c r="J1181" s="34"/>
      <c r="K1181" s="33"/>
    </row>
    <row r="1182" spans="1:11" ht="12.75">
      <c r="A1182" s="2"/>
      <c r="B1182" s="2"/>
      <c r="C1182" s="2"/>
      <c r="D1182" s="34"/>
      <c r="E1182" s="34"/>
      <c r="F1182" s="34"/>
      <c r="G1182" s="34"/>
      <c r="H1182" s="34"/>
      <c r="I1182" s="34"/>
      <c r="J1182" s="34"/>
      <c r="K1182" s="33"/>
    </row>
    <row r="1183" spans="1:11" ht="12.75">
      <c r="A1183" s="2"/>
      <c r="B1183" s="2"/>
      <c r="C1183" s="2"/>
      <c r="D1183" s="34"/>
      <c r="E1183" s="34"/>
      <c r="F1183" s="34"/>
      <c r="G1183" s="34"/>
      <c r="H1183" s="34"/>
      <c r="I1183" s="34"/>
      <c r="J1183" s="34"/>
      <c r="K1183" s="33"/>
    </row>
    <row r="1184" spans="1:11" ht="12.75">
      <c r="A1184" s="2"/>
      <c r="B1184" s="2"/>
      <c r="C1184" s="2"/>
      <c r="D1184" s="34"/>
      <c r="E1184" s="34"/>
      <c r="F1184" s="34"/>
      <c r="G1184" s="34"/>
      <c r="H1184" s="34"/>
      <c r="I1184" s="34"/>
      <c r="J1184" s="34"/>
      <c r="K1184" s="33"/>
    </row>
    <row r="1185" spans="1:11" ht="12.75">
      <c r="A1185" s="2"/>
      <c r="B1185" s="2"/>
      <c r="C1185" s="2"/>
      <c r="D1185" s="34"/>
      <c r="E1185" s="34"/>
      <c r="F1185" s="34"/>
      <c r="G1185" s="34"/>
      <c r="H1185" s="34"/>
      <c r="I1185" s="34"/>
      <c r="J1185" s="34"/>
      <c r="K1185" s="33"/>
    </row>
    <row r="1186" spans="1:11" ht="12.75">
      <c r="A1186" s="2"/>
      <c r="B1186" s="2"/>
      <c r="C1186" s="2"/>
      <c r="D1186" s="34"/>
      <c r="E1186" s="34"/>
      <c r="F1186" s="34"/>
      <c r="G1186" s="34"/>
      <c r="H1186" s="34"/>
      <c r="I1186" s="34"/>
      <c r="J1186" s="34"/>
      <c r="K1186" s="33"/>
    </row>
    <row r="1187" spans="1:11" ht="12.75">
      <c r="A1187" s="2"/>
      <c r="B1187" s="2"/>
      <c r="C1187" s="2"/>
      <c r="D1187" s="34"/>
      <c r="E1187" s="34"/>
      <c r="F1187" s="34"/>
      <c r="G1187" s="34"/>
      <c r="H1187" s="34"/>
      <c r="I1187" s="34"/>
      <c r="J1187" s="34"/>
      <c r="K1187" s="33"/>
    </row>
    <row r="1188" spans="1:11" ht="12.75">
      <c r="A1188" s="2"/>
      <c r="B1188" s="2"/>
      <c r="C1188" s="2"/>
      <c r="D1188" s="34"/>
      <c r="E1188" s="34"/>
      <c r="F1188" s="34"/>
      <c r="G1188" s="34"/>
      <c r="H1188" s="34"/>
      <c r="I1188" s="34"/>
      <c r="J1188" s="34"/>
      <c r="K1188" s="33"/>
    </row>
    <row r="1189" spans="1:11" ht="12.75">
      <c r="A1189" s="2"/>
      <c r="B1189" s="2"/>
      <c r="C1189" s="2"/>
      <c r="D1189" s="34"/>
      <c r="E1189" s="34"/>
      <c r="F1189" s="34"/>
      <c r="G1189" s="34"/>
      <c r="H1189" s="34"/>
      <c r="I1189" s="34"/>
      <c r="J1189" s="34"/>
      <c r="K1189" s="33"/>
    </row>
    <row r="1190" spans="1:11" ht="12.75">
      <c r="A1190" s="2"/>
      <c r="B1190" s="2"/>
      <c r="C1190" s="2"/>
      <c r="D1190" s="34"/>
      <c r="E1190" s="34"/>
      <c r="F1190" s="34"/>
      <c r="G1190" s="34"/>
      <c r="H1190" s="34"/>
      <c r="I1190" s="34"/>
      <c r="J1190" s="34"/>
      <c r="K1190" s="33"/>
    </row>
    <row r="1191" spans="1:11" ht="12.75">
      <c r="A1191" s="2"/>
      <c r="B1191" s="2"/>
      <c r="C1191" s="2"/>
      <c r="D1191" s="34"/>
      <c r="E1191" s="34"/>
      <c r="F1191" s="34"/>
      <c r="G1191" s="34"/>
      <c r="H1191" s="34"/>
      <c r="I1191" s="34"/>
      <c r="J1191" s="34"/>
      <c r="K1191" s="33"/>
    </row>
    <row r="1192" spans="1:11" ht="12.75">
      <c r="A1192" s="2"/>
      <c r="B1192" s="2"/>
      <c r="C1192" s="2"/>
      <c r="D1192" s="34"/>
      <c r="E1192" s="34"/>
      <c r="F1192" s="34"/>
      <c r="G1192" s="34"/>
      <c r="H1192" s="34"/>
      <c r="I1192" s="34"/>
      <c r="J1192" s="34"/>
      <c r="K1192" s="33"/>
    </row>
    <row r="1193" spans="1:11" ht="12.75">
      <c r="A1193" s="2"/>
      <c r="B1193" s="2"/>
      <c r="C1193" s="2"/>
      <c r="D1193" s="34"/>
      <c r="E1193" s="34"/>
      <c r="F1193" s="34"/>
      <c r="G1193" s="34"/>
      <c r="H1193" s="34"/>
      <c r="I1193" s="34"/>
      <c r="J1193" s="34"/>
      <c r="K1193" s="33"/>
    </row>
    <row r="1194" spans="1:11" ht="12.75">
      <c r="A1194" s="2"/>
      <c r="B1194" s="2"/>
      <c r="C1194" s="2"/>
      <c r="D1194" s="34"/>
      <c r="E1194" s="34"/>
      <c r="F1194" s="34"/>
      <c r="G1194" s="34"/>
      <c r="H1194" s="34"/>
      <c r="I1194" s="34"/>
      <c r="J1194" s="34"/>
      <c r="K1194" s="33"/>
    </row>
    <row r="1195" spans="1:11" ht="12.75">
      <c r="A1195" s="2"/>
      <c r="B1195" s="2"/>
      <c r="C1195" s="2"/>
      <c r="D1195" s="34"/>
      <c r="E1195" s="34"/>
      <c r="F1195" s="34"/>
      <c r="G1195" s="34"/>
      <c r="H1195" s="34"/>
      <c r="I1195" s="34"/>
      <c r="J1195" s="34"/>
      <c r="K1195" s="33"/>
    </row>
    <row r="1196" spans="1:11" ht="12.75">
      <c r="A1196" s="2"/>
      <c r="B1196" s="2"/>
      <c r="C1196" s="2"/>
      <c r="D1196" s="34"/>
      <c r="E1196" s="34"/>
      <c r="F1196" s="34"/>
      <c r="G1196" s="34"/>
      <c r="H1196" s="34"/>
      <c r="I1196" s="34"/>
      <c r="J1196" s="34"/>
      <c r="K1196" s="33"/>
    </row>
    <row r="1197" spans="1:11" ht="12.75">
      <c r="A1197" s="2"/>
      <c r="B1197" s="2"/>
      <c r="C1197" s="2"/>
      <c r="D1197" s="34"/>
      <c r="E1197" s="34"/>
      <c r="F1197" s="34"/>
      <c r="G1197" s="34"/>
      <c r="H1197" s="34"/>
      <c r="I1197" s="34"/>
      <c r="J1197" s="34"/>
      <c r="K1197" s="33"/>
    </row>
    <row r="1198" spans="1:11" ht="12.75">
      <c r="A1198" s="2"/>
      <c r="B1198" s="2"/>
      <c r="C1198" s="2"/>
      <c r="D1198" s="34"/>
      <c r="E1198" s="34"/>
      <c r="F1198" s="34"/>
      <c r="G1198" s="34"/>
      <c r="H1198" s="34"/>
      <c r="I1198" s="34"/>
      <c r="J1198" s="34"/>
      <c r="K1198" s="33"/>
    </row>
    <row r="1199" spans="1:11" ht="12.75">
      <c r="A1199" s="2"/>
      <c r="B1199" s="2"/>
      <c r="C1199" s="2"/>
      <c r="D1199" s="34"/>
      <c r="E1199" s="34"/>
      <c r="F1199" s="34"/>
      <c r="G1199" s="34"/>
      <c r="H1199" s="34"/>
      <c r="I1199" s="34"/>
      <c r="J1199" s="34"/>
      <c r="K1199" s="33"/>
    </row>
    <row r="1200" spans="1:11" ht="12.75">
      <c r="A1200" s="2"/>
      <c r="B1200" s="2"/>
      <c r="C1200" s="2"/>
      <c r="D1200" s="34"/>
      <c r="E1200" s="34"/>
      <c r="F1200" s="34"/>
      <c r="G1200" s="34"/>
      <c r="H1200" s="34"/>
      <c r="I1200" s="34"/>
      <c r="J1200" s="34"/>
      <c r="K1200" s="33"/>
    </row>
    <row r="1201" spans="1:11" ht="12.75">
      <c r="A1201" s="2"/>
      <c r="B1201" s="2"/>
      <c r="C1201" s="2"/>
      <c r="D1201" s="34"/>
      <c r="E1201" s="34"/>
      <c r="F1201" s="34"/>
      <c r="G1201" s="34"/>
      <c r="H1201" s="34"/>
      <c r="I1201" s="34"/>
      <c r="J1201" s="34"/>
      <c r="K1201" s="33"/>
    </row>
    <row r="1202" spans="1:11" ht="12.75">
      <c r="A1202" s="2"/>
      <c r="B1202" s="2"/>
      <c r="C1202" s="2"/>
      <c r="D1202" s="34"/>
      <c r="E1202" s="34"/>
      <c r="F1202" s="34"/>
      <c r="G1202" s="34"/>
      <c r="H1202" s="34"/>
      <c r="I1202" s="34"/>
      <c r="J1202" s="34"/>
      <c r="K1202" s="33"/>
    </row>
    <row r="1203" spans="1:11" ht="12.75">
      <c r="A1203" s="2"/>
      <c r="B1203" s="2"/>
      <c r="C1203" s="2"/>
      <c r="D1203" s="34"/>
      <c r="E1203" s="34"/>
      <c r="F1203" s="34"/>
      <c r="G1203" s="34"/>
      <c r="H1203" s="34"/>
      <c r="I1203" s="34"/>
      <c r="J1203" s="34"/>
      <c r="K1203" s="33"/>
    </row>
    <row r="1204" spans="1:11" ht="12.75">
      <c r="A1204" s="2"/>
      <c r="B1204" s="2"/>
      <c r="C1204" s="2"/>
      <c r="D1204" s="34"/>
      <c r="E1204" s="34"/>
      <c r="F1204" s="34"/>
      <c r="G1204" s="34"/>
      <c r="H1204" s="34"/>
      <c r="I1204" s="34"/>
      <c r="J1204" s="34"/>
      <c r="K1204" s="33"/>
    </row>
    <row r="1205" spans="1:11" ht="12.75">
      <c r="A1205" s="2"/>
      <c r="B1205" s="2"/>
      <c r="C1205" s="2"/>
      <c r="D1205" s="34"/>
      <c r="E1205" s="34"/>
      <c r="F1205" s="34"/>
      <c r="G1205" s="34"/>
      <c r="H1205" s="34"/>
      <c r="I1205" s="34"/>
      <c r="J1205" s="34"/>
      <c r="K1205" s="33"/>
    </row>
    <row r="1206" spans="1:11" ht="12.75">
      <c r="A1206" s="2"/>
      <c r="B1206" s="2"/>
      <c r="C1206" s="2"/>
      <c r="D1206" s="34"/>
      <c r="E1206" s="34"/>
      <c r="F1206" s="34"/>
      <c r="G1206" s="34"/>
      <c r="H1206" s="34"/>
      <c r="I1206" s="34"/>
      <c r="J1206" s="34"/>
      <c r="K1206" s="33"/>
    </row>
    <row r="1207" spans="1:11" ht="12.75">
      <c r="A1207" s="2"/>
      <c r="B1207" s="2"/>
      <c r="C1207" s="2"/>
      <c r="D1207" s="34"/>
      <c r="E1207" s="34"/>
      <c r="F1207" s="34"/>
      <c r="G1207" s="34"/>
      <c r="H1207" s="34"/>
      <c r="I1207" s="34"/>
      <c r="J1207" s="34"/>
      <c r="K1207" s="33"/>
    </row>
    <row r="1208" spans="1:11" ht="12.75">
      <c r="A1208" s="2"/>
      <c r="B1208" s="2"/>
      <c r="C1208" s="2"/>
      <c r="D1208" s="34"/>
      <c r="E1208" s="34"/>
      <c r="F1208" s="34"/>
      <c r="G1208" s="34"/>
      <c r="H1208" s="34"/>
      <c r="I1208" s="34"/>
      <c r="J1208" s="34"/>
      <c r="K1208" s="33"/>
    </row>
    <row r="1209" spans="1:11" ht="12.75">
      <c r="A1209" s="2"/>
      <c r="B1209" s="2"/>
      <c r="C1209" s="2"/>
      <c r="D1209" s="34"/>
      <c r="E1209" s="34"/>
      <c r="F1209" s="34"/>
      <c r="G1209" s="34"/>
      <c r="H1209" s="34"/>
      <c r="I1209" s="34"/>
      <c r="J1209" s="34"/>
      <c r="K1209" s="33"/>
    </row>
    <row r="1210" spans="1:11" ht="12.75">
      <c r="A1210" s="2"/>
      <c r="B1210" s="2"/>
      <c r="C1210" s="2"/>
      <c r="D1210" s="34"/>
      <c r="E1210" s="34"/>
      <c r="F1210" s="34"/>
      <c r="G1210" s="34"/>
      <c r="H1210" s="34"/>
      <c r="I1210" s="34"/>
      <c r="J1210" s="34"/>
      <c r="K1210" s="33"/>
    </row>
    <row r="1211" spans="1:11" ht="12.75">
      <c r="A1211" s="2"/>
      <c r="B1211" s="2"/>
      <c r="C1211" s="2"/>
      <c r="D1211" s="34"/>
      <c r="E1211" s="34"/>
      <c r="F1211" s="34"/>
      <c r="G1211" s="34"/>
      <c r="H1211" s="34"/>
      <c r="I1211" s="34"/>
      <c r="J1211" s="34"/>
      <c r="K1211" s="33"/>
    </row>
    <row r="1212" spans="1:11" ht="12.75">
      <c r="A1212" s="2"/>
      <c r="B1212" s="2"/>
      <c r="C1212" s="2"/>
      <c r="D1212" s="34"/>
      <c r="E1212" s="34"/>
      <c r="F1212" s="34"/>
      <c r="G1212" s="34"/>
      <c r="H1212" s="34"/>
      <c r="I1212" s="34"/>
      <c r="J1212" s="34"/>
      <c r="K1212" s="33"/>
    </row>
    <row r="1213" spans="1:11" ht="12.75">
      <c r="A1213" s="2"/>
      <c r="B1213" s="2"/>
      <c r="C1213" s="2"/>
      <c r="D1213" s="34"/>
      <c r="E1213" s="34"/>
      <c r="F1213" s="34"/>
      <c r="G1213" s="34"/>
      <c r="H1213" s="34"/>
      <c r="I1213" s="34"/>
      <c r="J1213" s="34"/>
      <c r="K1213" s="33"/>
    </row>
    <row r="1214" spans="1:11" ht="12.75">
      <c r="A1214" s="2"/>
      <c r="B1214" s="2"/>
      <c r="C1214" s="2"/>
      <c r="D1214" s="34"/>
      <c r="E1214" s="34"/>
      <c r="F1214" s="34"/>
      <c r="G1214" s="34"/>
      <c r="H1214" s="34"/>
      <c r="I1214" s="34"/>
      <c r="J1214" s="34"/>
      <c r="K1214" s="33"/>
    </row>
    <row r="1215" spans="1:11" ht="12.75">
      <c r="A1215" s="2"/>
      <c r="B1215" s="2"/>
      <c r="C1215" s="2"/>
      <c r="D1215" s="34"/>
      <c r="E1215" s="34"/>
      <c r="F1215" s="34"/>
      <c r="G1215" s="34"/>
      <c r="H1215" s="34"/>
      <c r="I1215" s="34"/>
      <c r="J1215" s="34"/>
      <c r="K1215" s="33"/>
    </row>
    <row r="1216" spans="1:11" ht="12.75">
      <c r="A1216" s="2"/>
      <c r="B1216" s="2"/>
      <c r="C1216" s="2"/>
      <c r="D1216" s="34"/>
      <c r="E1216" s="34"/>
      <c r="F1216" s="34"/>
      <c r="G1216" s="34"/>
      <c r="H1216" s="34"/>
      <c r="I1216" s="34"/>
      <c r="J1216" s="34"/>
      <c r="K1216" s="33"/>
    </row>
    <row r="1217" spans="1:11" ht="12.75">
      <c r="A1217" s="2"/>
      <c r="B1217" s="2"/>
      <c r="C1217" s="2"/>
      <c r="D1217" s="34"/>
      <c r="E1217" s="34"/>
      <c r="F1217" s="34"/>
      <c r="G1217" s="34"/>
      <c r="H1217" s="34"/>
      <c r="I1217" s="34"/>
      <c r="J1217" s="34"/>
      <c r="K1217" s="33"/>
    </row>
    <row r="1218" spans="1:11" ht="12.75">
      <c r="A1218" s="2"/>
      <c r="B1218" s="2"/>
      <c r="C1218" s="2"/>
      <c r="D1218" s="34"/>
      <c r="E1218" s="34"/>
      <c r="F1218" s="34"/>
      <c r="G1218" s="34"/>
      <c r="H1218" s="34"/>
      <c r="I1218" s="34"/>
      <c r="J1218" s="34"/>
      <c r="K1218" s="33"/>
    </row>
    <row r="1219" spans="1:11" ht="12.75">
      <c r="A1219" s="2"/>
      <c r="B1219" s="2"/>
      <c r="C1219" s="2"/>
      <c r="D1219" s="34"/>
      <c r="E1219" s="34"/>
      <c r="F1219" s="34"/>
      <c r="G1219" s="34"/>
      <c r="H1219" s="34"/>
      <c r="I1219" s="34"/>
      <c r="J1219" s="34"/>
      <c r="K1219" s="33"/>
    </row>
    <row r="1220" spans="1:11" ht="12.75">
      <c r="A1220" s="2"/>
      <c r="B1220" s="2"/>
      <c r="C1220" s="2"/>
      <c r="D1220" s="34"/>
      <c r="E1220" s="34"/>
      <c r="F1220" s="34"/>
      <c r="G1220" s="34"/>
      <c r="H1220" s="34"/>
      <c r="I1220" s="34"/>
      <c r="J1220" s="34"/>
      <c r="K1220" s="33"/>
    </row>
    <row r="1221" spans="1:11" ht="12.75">
      <c r="A1221" s="2"/>
      <c r="B1221" s="2"/>
      <c r="C1221" s="2"/>
      <c r="D1221" s="34"/>
      <c r="E1221" s="34"/>
      <c r="F1221" s="34"/>
      <c r="G1221" s="34"/>
      <c r="H1221" s="34"/>
      <c r="I1221" s="34"/>
      <c r="J1221" s="34"/>
      <c r="K1221" s="33"/>
    </row>
    <row r="1222" spans="1:11" ht="12.75">
      <c r="A1222" s="2"/>
      <c r="B1222" s="2"/>
      <c r="C1222" s="2"/>
      <c r="D1222" s="34"/>
      <c r="E1222" s="34"/>
      <c r="F1222" s="34"/>
      <c r="G1222" s="34"/>
      <c r="H1222" s="34"/>
      <c r="I1222" s="34"/>
      <c r="J1222" s="34"/>
      <c r="K1222" s="33"/>
    </row>
    <row r="1223" spans="1:11" ht="12.75">
      <c r="A1223" s="2"/>
      <c r="B1223" s="2"/>
      <c r="C1223" s="2"/>
      <c r="D1223" s="34"/>
      <c r="E1223" s="34"/>
      <c r="F1223" s="34"/>
      <c r="G1223" s="34"/>
      <c r="H1223" s="34"/>
      <c r="I1223" s="34"/>
      <c r="J1223" s="34"/>
      <c r="K1223" s="33"/>
    </row>
    <row r="1224" spans="1:11" ht="12.75">
      <c r="A1224" s="2"/>
      <c r="B1224" s="2"/>
      <c r="C1224" s="2"/>
      <c r="D1224" s="34"/>
      <c r="E1224" s="34"/>
      <c r="F1224" s="34"/>
      <c r="G1224" s="34"/>
      <c r="H1224" s="34"/>
      <c r="I1224" s="34"/>
      <c r="J1224" s="34"/>
      <c r="K1224" s="33"/>
    </row>
    <row r="1225" spans="1:11" ht="12.75">
      <c r="A1225" s="2"/>
      <c r="B1225" s="2"/>
      <c r="C1225" s="2"/>
      <c r="D1225" s="34"/>
      <c r="E1225" s="34"/>
      <c r="F1225" s="34"/>
      <c r="G1225" s="34"/>
      <c r="H1225" s="34"/>
      <c r="I1225" s="34"/>
      <c r="J1225" s="34"/>
      <c r="K1225" s="33"/>
    </row>
    <row r="1226" spans="1:11" ht="12.75">
      <c r="A1226" s="2"/>
      <c r="B1226" s="2"/>
      <c r="C1226" s="2"/>
      <c r="D1226" s="34"/>
      <c r="E1226" s="34"/>
      <c r="F1226" s="34"/>
      <c r="G1226" s="34"/>
      <c r="H1226" s="34"/>
      <c r="I1226" s="34"/>
      <c r="J1226" s="34"/>
      <c r="K1226" s="33"/>
    </row>
    <row r="1227" spans="1:11" ht="12.75">
      <c r="A1227" s="2"/>
      <c r="B1227" s="2"/>
      <c r="C1227" s="2"/>
      <c r="D1227" s="34"/>
      <c r="E1227" s="34"/>
      <c r="F1227" s="34"/>
      <c r="G1227" s="34"/>
      <c r="H1227" s="34"/>
      <c r="I1227" s="34"/>
      <c r="J1227" s="34"/>
      <c r="K1227" s="33"/>
    </row>
  </sheetData>
  <sheetProtection/>
  <mergeCells count="1">
    <mergeCell ref="A2:B2"/>
  </mergeCells>
  <printOptions/>
  <pageMargins left="0.4921259842519685" right="0.4921259842519685" top="0.5905511811023623" bottom="0.4921259842519685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25"/>
  <sheetViews>
    <sheetView zoomScale="85" zoomScaleNormal="85" zoomScaleSheetLayoutView="115" zoomScalePageLayoutView="0" workbookViewId="0" topLeftCell="A1">
      <pane ySplit="2" topLeftCell="A3" activePane="bottomLeft" state="frozen"/>
      <selection pane="topLeft" activeCell="A1" sqref="A1"/>
      <selection pane="bottomLeft" activeCell="C42" sqref="C42"/>
    </sheetView>
  </sheetViews>
  <sheetFormatPr defaultColWidth="11.421875" defaultRowHeight="12.75"/>
  <cols>
    <col min="1" max="1" width="5.7109375" style="0" customWidth="1"/>
    <col min="2" max="2" width="6.28125" style="0" customWidth="1"/>
    <col min="3" max="3" width="75.00390625" style="0" customWidth="1"/>
    <col min="4" max="5" width="17.421875" style="0" customWidth="1"/>
    <col min="6" max="6" width="17.421875" style="0" hidden="1" customWidth="1"/>
    <col min="7" max="10" width="17.421875" style="0" customWidth="1"/>
    <col min="11" max="11" width="13.00390625" style="3" customWidth="1"/>
    <col min="14" max="14" width="13.57421875" style="0" customWidth="1"/>
    <col min="15" max="15" width="17.140625" style="0" customWidth="1"/>
    <col min="18" max="18" width="19.00390625" style="0" customWidth="1"/>
  </cols>
  <sheetData>
    <row r="1" spans="1:9" ht="16.5" thickBot="1">
      <c r="A1" s="1" t="s">
        <v>884</v>
      </c>
      <c r="H1" s="59" t="s">
        <v>885</v>
      </c>
      <c r="I1" s="60">
        <f>I1010</f>
        <v>-2475900</v>
      </c>
    </row>
    <row r="2" spans="1:18" ht="33" thickBot="1">
      <c r="A2" s="75" t="s">
        <v>840</v>
      </c>
      <c r="B2" s="76"/>
      <c r="C2" s="13" t="s">
        <v>0</v>
      </c>
      <c r="D2" s="61" t="s">
        <v>841</v>
      </c>
      <c r="E2" s="61" t="s">
        <v>846</v>
      </c>
      <c r="F2" s="11" t="s">
        <v>852</v>
      </c>
      <c r="G2" s="11" t="s">
        <v>863</v>
      </c>
      <c r="H2" s="11" t="s">
        <v>864</v>
      </c>
      <c r="I2" s="12" t="s">
        <v>842</v>
      </c>
      <c r="J2" s="37" t="s">
        <v>861</v>
      </c>
      <c r="K2" s="4" t="s">
        <v>871</v>
      </c>
      <c r="R2" s="49" t="s">
        <v>883</v>
      </c>
    </row>
    <row r="3" spans="1:18" ht="12.75">
      <c r="A3" s="25" t="s">
        <v>2</v>
      </c>
      <c r="B3" s="23" t="s">
        <v>3</v>
      </c>
      <c r="C3" s="14" t="s">
        <v>4</v>
      </c>
      <c r="D3" s="15">
        <v>83838.21</v>
      </c>
      <c r="E3" s="15">
        <v>81200</v>
      </c>
      <c r="F3" s="34">
        <v>78793.8</v>
      </c>
      <c r="G3" s="26"/>
      <c r="H3" s="26">
        <f>SUM(E3+G3)</f>
        <v>81200</v>
      </c>
      <c r="I3" s="43">
        <v>82900</v>
      </c>
      <c r="K3" s="33" t="s">
        <v>868</v>
      </c>
      <c r="R3" s="57">
        <f aca="true" t="shared" si="0" ref="R3:R66">IF(K3="SN 01",I3-H3,0)</f>
        <v>1700</v>
      </c>
    </row>
    <row r="4" spans="1:18" ht="12.75">
      <c r="A4" s="5" t="s">
        <v>2</v>
      </c>
      <c r="B4" s="23" t="s">
        <v>5</v>
      </c>
      <c r="C4" s="14" t="s">
        <v>6</v>
      </c>
      <c r="D4" s="15">
        <v>77320.18</v>
      </c>
      <c r="E4" s="15">
        <v>78600</v>
      </c>
      <c r="F4" s="34">
        <v>45680.39</v>
      </c>
      <c r="G4" s="15">
        <v>-3500</v>
      </c>
      <c r="H4" s="15">
        <f>SUM(E4+G4)</f>
        <v>75100</v>
      </c>
      <c r="I4" s="43">
        <v>80300</v>
      </c>
      <c r="K4" s="33" t="s">
        <v>868</v>
      </c>
      <c r="R4" s="57">
        <f t="shared" si="0"/>
        <v>5200</v>
      </c>
    </row>
    <row r="5" spans="1:18" ht="12.75">
      <c r="A5" s="5" t="s">
        <v>2</v>
      </c>
      <c r="B5" s="23" t="s">
        <v>7</v>
      </c>
      <c r="C5" s="14" t="s">
        <v>8</v>
      </c>
      <c r="D5" s="15">
        <v>49659.17</v>
      </c>
      <c r="E5" s="15">
        <v>69700</v>
      </c>
      <c r="F5" s="34">
        <v>32188.75</v>
      </c>
      <c r="G5" s="15"/>
      <c r="H5" s="15">
        <f aca="true" t="shared" si="1" ref="H5:H15">SUM(E5+G5)</f>
        <v>69700</v>
      </c>
      <c r="I5" s="43">
        <v>74700</v>
      </c>
      <c r="K5" s="33" t="s">
        <v>868</v>
      </c>
      <c r="R5" s="57">
        <f t="shared" si="0"/>
        <v>5000</v>
      </c>
    </row>
    <row r="6" spans="1:18" ht="12.75">
      <c r="A6" s="5" t="s">
        <v>2</v>
      </c>
      <c r="B6" s="23" t="s">
        <v>9</v>
      </c>
      <c r="C6" s="14" t="s">
        <v>10</v>
      </c>
      <c r="D6" s="15">
        <v>26586.95</v>
      </c>
      <c r="E6" s="15">
        <v>27200</v>
      </c>
      <c r="F6" s="34">
        <v>0</v>
      </c>
      <c r="G6" s="15">
        <v>-1800</v>
      </c>
      <c r="H6" s="15">
        <f t="shared" si="1"/>
        <v>25400</v>
      </c>
      <c r="I6" s="43">
        <v>28500</v>
      </c>
      <c r="K6" s="33" t="s">
        <v>868</v>
      </c>
      <c r="R6" s="57">
        <f t="shared" si="0"/>
        <v>3100</v>
      </c>
    </row>
    <row r="7" spans="1:18" ht="12.75">
      <c r="A7" s="5" t="s">
        <v>2</v>
      </c>
      <c r="B7" s="23" t="s">
        <v>11</v>
      </c>
      <c r="C7" s="14" t="s">
        <v>12</v>
      </c>
      <c r="D7" s="15">
        <v>4306.69</v>
      </c>
      <c r="E7" s="15">
        <v>6000</v>
      </c>
      <c r="F7" s="34">
        <v>2751.16</v>
      </c>
      <c r="G7" s="15"/>
      <c r="H7" s="15">
        <f t="shared" si="1"/>
        <v>6000</v>
      </c>
      <c r="I7" s="43">
        <v>6400</v>
      </c>
      <c r="K7" s="33" t="s">
        <v>868</v>
      </c>
      <c r="R7" s="57">
        <f t="shared" si="0"/>
        <v>400</v>
      </c>
    </row>
    <row r="8" spans="1:18" ht="12.75">
      <c r="A8" s="5" t="s">
        <v>2</v>
      </c>
      <c r="B8" s="23" t="s">
        <v>13</v>
      </c>
      <c r="C8" s="14" t="s">
        <v>14</v>
      </c>
      <c r="D8" s="15">
        <v>10318</v>
      </c>
      <c r="E8" s="15">
        <v>13800</v>
      </c>
      <c r="F8" s="34">
        <v>6638.9</v>
      </c>
      <c r="G8" s="15"/>
      <c r="H8" s="15">
        <f t="shared" si="1"/>
        <v>13800</v>
      </c>
      <c r="I8" s="43">
        <v>14700</v>
      </c>
      <c r="K8" s="33" t="s">
        <v>868</v>
      </c>
      <c r="O8" s="31" t="s">
        <v>872</v>
      </c>
      <c r="R8" s="57">
        <f t="shared" si="0"/>
        <v>900</v>
      </c>
    </row>
    <row r="9" spans="1:18" ht="12.75">
      <c r="A9" s="5" t="s">
        <v>2</v>
      </c>
      <c r="B9" s="23" t="s">
        <v>15</v>
      </c>
      <c r="C9" s="14" t="s">
        <v>16</v>
      </c>
      <c r="D9" s="15">
        <v>277.22</v>
      </c>
      <c r="E9" s="15">
        <v>0</v>
      </c>
      <c r="F9" s="34">
        <v>0</v>
      </c>
      <c r="G9" s="15"/>
      <c r="H9" s="15">
        <f t="shared" si="1"/>
        <v>0</v>
      </c>
      <c r="I9" s="6">
        <f>H9</f>
        <v>0</v>
      </c>
      <c r="K9" s="33" t="s">
        <v>17</v>
      </c>
      <c r="O9" s="31">
        <v>4152600</v>
      </c>
      <c r="P9" s="49" t="s">
        <v>882</v>
      </c>
      <c r="R9" s="57">
        <f t="shared" si="0"/>
        <v>0</v>
      </c>
    </row>
    <row r="10" spans="1:18" ht="12.75">
      <c r="A10" s="5" t="s">
        <v>2</v>
      </c>
      <c r="B10" s="23" t="s">
        <v>18</v>
      </c>
      <c r="C10" s="14" t="s">
        <v>19</v>
      </c>
      <c r="D10" s="15">
        <v>0</v>
      </c>
      <c r="E10" s="15">
        <v>0</v>
      </c>
      <c r="F10" s="34">
        <v>0</v>
      </c>
      <c r="G10" s="15"/>
      <c r="H10" s="15">
        <f t="shared" si="1"/>
        <v>0</v>
      </c>
      <c r="I10" s="6">
        <f>H10</f>
        <v>0</v>
      </c>
      <c r="K10" s="33" t="s">
        <v>17</v>
      </c>
      <c r="O10" s="31"/>
      <c r="R10" s="57">
        <f t="shared" si="0"/>
        <v>0</v>
      </c>
    </row>
    <row r="11" spans="1:18" ht="12.75">
      <c r="A11" s="5" t="s">
        <v>2</v>
      </c>
      <c r="B11" s="23" t="s">
        <v>20</v>
      </c>
      <c r="C11" s="14" t="s">
        <v>21</v>
      </c>
      <c r="D11" s="15">
        <v>0</v>
      </c>
      <c r="E11" s="15">
        <v>0</v>
      </c>
      <c r="F11" s="34">
        <v>0</v>
      </c>
      <c r="G11" s="15"/>
      <c r="H11" s="15">
        <f t="shared" si="1"/>
        <v>0</v>
      </c>
      <c r="I11" s="6">
        <f>H11</f>
        <v>0</v>
      </c>
      <c r="J11" s="31"/>
      <c r="K11" s="33" t="s">
        <v>17</v>
      </c>
      <c r="O11" s="31"/>
      <c r="R11" s="57">
        <f t="shared" si="0"/>
        <v>0</v>
      </c>
    </row>
    <row r="12" spans="1:18" ht="12.75">
      <c r="A12" s="5" t="s">
        <v>2</v>
      </c>
      <c r="B12" s="23" t="s">
        <v>22</v>
      </c>
      <c r="C12" s="14" t="s">
        <v>23</v>
      </c>
      <c r="D12" s="15">
        <v>3674.03</v>
      </c>
      <c r="E12" s="15">
        <v>4500</v>
      </c>
      <c r="F12" s="34">
        <v>4555.15</v>
      </c>
      <c r="G12" s="15">
        <v>900</v>
      </c>
      <c r="H12" s="15">
        <f t="shared" si="1"/>
        <v>5400</v>
      </c>
      <c r="I12" s="43">
        <v>4500</v>
      </c>
      <c r="J12" s="31"/>
      <c r="K12" s="33" t="s">
        <v>17</v>
      </c>
      <c r="O12" s="31"/>
      <c r="R12" s="57">
        <f t="shared" si="0"/>
        <v>0</v>
      </c>
    </row>
    <row r="13" spans="1:18" ht="12.75">
      <c r="A13" s="5" t="s">
        <v>2</v>
      </c>
      <c r="B13" s="23" t="s">
        <v>24</v>
      </c>
      <c r="C13" s="14" t="s">
        <v>25</v>
      </c>
      <c r="D13" s="15">
        <v>0</v>
      </c>
      <c r="E13" s="15">
        <v>0</v>
      </c>
      <c r="F13" s="34">
        <v>-675</v>
      </c>
      <c r="G13" s="15"/>
      <c r="H13" s="15">
        <f t="shared" si="1"/>
        <v>0</v>
      </c>
      <c r="I13" s="6">
        <f>H13</f>
        <v>0</v>
      </c>
      <c r="J13" s="31"/>
      <c r="K13" s="33" t="s">
        <v>17</v>
      </c>
      <c r="O13" s="31"/>
      <c r="R13" s="57">
        <f t="shared" si="0"/>
        <v>0</v>
      </c>
    </row>
    <row r="14" spans="1:18" ht="12.75">
      <c r="A14" s="5" t="s">
        <v>2</v>
      </c>
      <c r="B14" s="23" t="s">
        <v>26</v>
      </c>
      <c r="C14" s="14" t="s">
        <v>27</v>
      </c>
      <c r="D14" s="15">
        <v>0</v>
      </c>
      <c r="E14" s="15">
        <v>100</v>
      </c>
      <c r="F14" s="34">
        <v>0</v>
      </c>
      <c r="G14" s="15"/>
      <c r="H14" s="15">
        <f t="shared" si="1"/>
        <v>100</v>
      </c>
      <c r="I14" s="6">
        <f>H14</f>
        <v>100</v>
      </c>
      <c r="J14" s="31"/>
      <c r="K14" s="33" t="s">
        <v>17</v>
      </c>
      <c r="N14" s="49" t="s">
        <v>875</v>
      </c>
      <c r="O14" s="31">
        <v>3950700</v>
      </c>
      <c r="R14" s="57">
        <f t="shared" si="0"/>
        <v>0</v>
      </c>
    </row>
    <row r="15" spans="1:18" ht="12.75">
      <c r="A15" s="5" t="s">
        <v>2</v>
      </c>
      <c r="B15" s="23" t="s">
        <v>28</v>
      </c>
      <c r="C15" s="14" t="s">
        <v>29</v>
      </c>
      <c r="D15" s="15">
        <v>899.15</v>
      </c>
      <c r="E15" s="15">
        <v>0</v>
      </c>
      <c r="F15" s="34">
        <v>197.44</v>
      </c>
      <c r="G15" s="15"/>
      <c r="H15" s="15">
        <f t="shared" si="1"/>
        <v>0</v>
      </c>
      <c r="I15" s="6">
        <f>H15</f>
        <v>0</v>
      </c>
      <c r="J15" s="31"/>
      <c r="K15" s="33" t="s">
        <v>1</v>
      </c>
      <c r="N15" s="49" t="s">
        <v>876</v>
      </c>
      <c r="O15" s="31">
        <v>3956400</v>
      </c>
      <c r="R15" s="57">
        <f t="shared" si="0"/>
        <v>0</v>
      </c>
    </row>
    <row r="16" spans="1:18" ht="12.75">
      <c r="A16" s="5"/>
      <c r="B16" s="23"/>
      <c r="C16" s="16" t="s">
        <v>843</v>
      </c>
      <c r="D16" s="17">
        <v>0</v>
      </c>
      <c r="E16" s="17">
        <v>0</v>
      </c>
      <c r="F16" s="17">
        <v>1</v>
      </c>
      <c r="G16" s="17">
        <v>0</v>
      </c>
      <c r="H16" s="17">
        <v>0</v>
      </c>
      <c r="I16" s="7">
        <v>0</v>
      </c>
      <c r="J16" s="38"/>
      <c r="K16" s="33"/>
      <c r="R16" s="57">
        <f t="shared" si="0"/>
        <v>0</v>
      </c>
    </row>
    <row r="17" spans="1:18" ht="12.75">
      <c r="A17" s="5"/>
      <c r="B17" s="23"/>
      <c r="C17" s="16" t="s">
        <v>844</v>
      </c>
      <c r="D17" s="17">
        <f aca="true" t="shared" si="2" ref="D17:I17">SUM(D3:D15)</f>
        <v>256879.6</v>
      </c>
      <c r="E17" s="17">
        <f t="shared" si="2"/>
        <v>281100</v>
      </c>
      <c r="F17" s="17">
        <f t="shared" si="2"/>
        <v>170130.59</v>
      </c>
      <c r="G17" s="17">
        <f t="shared" si="2"/>
        <v>-4400</v>
      </c>
      <c r="H17" s="17">
        <f t="shared" si="2"/>
        <v>276700</v>
      </c>
      <c r="I17" s="7">
        <f t="shared" si="2"/>
        <v>292100</v>
      </c>
      <c r="J17" s="38"/>
      <c r="K17" s="33"/>
      <c r="N17" s="53" t="s">
        <v>877</v>
      </c>
      <c r="O17" s="34">
        <v>4152700</v>
      </c>
      <c r="P17" s="34"/>
      <c r="Q17" s="34"/>
      <c r="R17" s="57">
        <f t="shared" si="0"/>
        <v>0</v>
      </c>
    </row>
    <row r="18" spans="1:18" ht="12.75">
      <c r="A18" s="5"/>
      <c r="B18" s="23"/>
      <c r="C18" s="16" t="s">
        <v>845</v>
      </c>
      <c r="D18" s="17">
        <f aca="true" t="shared" si="3" ref="D18:I18">D16-D17</f>
        <v>-256879.6</v>
      </c>
      <c r="E18" s="17">
        <f t="shared" si="3"/>
        <v>-281100</v>
      </c>
      <c r="F18" s="17">
        <f t="shared" si="3"/>
        <v>-170129.59</v>
      </c>
      <c r="G18" s="17">
        <f t="shared" si="3"/>
        <v>4400</v>
      </c>
      <c r="H18" s="17">
        <f t="shared" si="3"/>
        <v>-276700</v>
      </c>
      <c r="I18" s="7">
        <f t="shared" si="3"/>
        <v>-292100</v>
      </c>
      <c r="J18" s="38"/>
      <c r="K18" s="33"/>
      <c r="N18" s="34"/>
      <c r="O18" s="34"/>
      <c r="P18" s="34"/>
      <c r="Q18" s="34"/>
      <c r="R18" s="57">
        <f t="shared" si="0"/>
        <v>0</v>
      </c>
    </row>
    <row r="19" spans="1:18" ht="12.75">
      <c r="A19" s="5" t="s">
        <v>30</v>
      </c>
      <c r="B19" s="23" t="s">
        <v>31</v>
      </c>
      <c r="C19" s="14" t="s">
        <v>32</v>
      </c>
      <c r="D19" s="15">
        <v>0</v>
      </c>
      <c r="E19" s="15">
        <v>0</v>
      </c>
      <c r="F19" s="34">
        <v>0</v>
      </c>
      <c r="G19" s="15"/>
      <c r="H19" s="15">
        <f>SUM(E19+G19)</f>
        <v>0</v>
      </c>
      <c r="I19" s="6">
        <v>0</v>
      </c>
      <c r="J19" s="31"/>
      <c r="K19" s="33" t="s">
        <v>17</v>
      </c>
      <c r="N19" s="34"/>
      <c r="O19" s="34"/>
      <c r="P19" s="34"/>
      <c r="Q19" s="34"/>
      <c r="R19" s="57">
        <f t="shared" si="0"/>
        <v>0</v>
      </c>
    </row>
    <row r="20" spans="1:18" ht="12.75">
      <c r="A20" s="5" t="s">
        <v>30</v>
      </c>
      <c r="B20" s="23" t="s">
        <v>33</v>
      </c>
      <c r="C20" s="14" t="s">
        <v>34</v>
      </c>
      <c r="D20" s="15">
        <v>24608.58</v>
      </c>
      <c r="E20" s="15">
        <v>24600</v>
      </c>
      <c r="F20" s="34">
        <v>24411.48</v>
      </c>
      <c r="G20" s="15"/>
      <c r="H20" s="15">
        <f aca="true" t="shared" si="4" ref="H20:H78">SUM(E20+G20)</f>
        <v>24600</v>
      </c>
      <c r="I20" s="6">
        <f aca="true" t="shared" si="5" ref="I20:I26">H20</f>
        <v>24600</v>
      </c>
      <c r="J20" s="31"/>
      <c r="K20" s="33" t="s">
        <v>35</v>
      </c>
      <c r="N20" s="34">
        <v>204600</v>
      </c>
      <c r="O20" s="34">
        <v>3000</v>
      </c>
      <c r="P20" s="34"/>
      <c r="Q20" s="34"/>
      <c r="R20" s="57">
        <f t="shared" si="0"/>
        <v>0</v>
      </c>
    </row>
    <row r="21" spans="1:18" ht="12.75">
      <c r="A21" s="5" t="s">
        <v>30</v>
      </c>
      <c r="B21" s="23" t="s">
        <v>36</v>
      </c>
      <c r="C21" s="14" t="s">
        <v>37</v>
      </c>
      <c r="D21" s="15">
        <v>6372</v>
      </c>
      <c r="E21" s="15">
        <v>6300</v>
      </c>
      <c r="F21" s="34">
        <v>6312</v>
      </c>
      <c r="G21" s="15"/>
      <c r="H21" s="15">
        <f t="shared" si="4"/>
        <v>6300</v>
      </c>
      <c r="I21" s="6">
        <f t="shared" si="5"/>
        <v>6300</v>
      </c>
      <c r="J21" s="31"/>
      <c r="K21" s="33" t="s">
        <v>35</v>
      </c>
      <c r="N21" s="52" t="s">
        <v>878</v>
      </c>
      <c r="O21" s="34">
        <v>82900</v>
      </c>
      <c r="P21" s="34"/>
      <c r="Q21" s="34"/>
      <c r="R21" s="57">
        <f t="shared" si="0"/>
        <v>0</v>
      </c>
    </row>
    <row r="22" spans="1:18" ht="12.75">
      <c r="A22" s="5" t="s">
        <v>30</v>
      </c>
      <c r="B22" s="23" t="s">
        <v>38</v>
      </c>
      <c r="C22" s="14" t="s">
        <v>39</v>
      </c>
      <c r="D22" s="15">
        <v>184.96</v>
      </c>
      <c r="E22" s="15">
        <v>100</v>
      </c>
      <c r="F22" s="34">
        <v>37.8</v>
      </c>
      <c r="G22" s="15"/>
      <c r="H22" s="15">
        <f t="shared" si="4"/>
        <v>100</v>
      </c>
      <c r="I22" s="6">
        <f t="shared" si="5"/>
        <v>100</v>
      </c>
      <c r="J22" s="31"/>
      <c r="K22" s="33" t="s">
        <v>17</v>
      </c>
      <c r="N22" s="52" t="s">
        <v>879</v>
      </c>
      <c r="O22" s="34">
        <v>45000</v>
      </c>
      <c r="P22" s="34"/>
      <c r="Q22" s="34"/>
      <c r="R22" s="57">
        <f t="shared" si="0"/>
        <v>0</v>
      </c>
    </row>
    <row r="23" spans="1:18" ht="12.75">
      <c r="A23" s="5" t="s">
        <v>30</v>
      </c>
      <c r="B23" s="23" t="s">
        <v>40</v>
      </c>
      <c r="C23" s="14" t="s">
        <v>41</v>
      </c>
      <c r="D23" s="15">
        <v>2480.55</v>
      </c>
      <c r="E23" s="15">
        <v>0</v>
      </c>
      <c r="F23" s="34">
        <v>0</v>
      </c>
      <c r="G23" s="15"/>
      <c r="H23" s="15">
        <f t="shared" si="4"/>
        <v>0</v>
      </c>
      <c r="I23" s="6">
        <f t="shared" si="5"/>
        <v>0</v>
      </c>
      <c r="J23" s="31"/>
      <c r="K23" s="33" t="s">
        <v>42</v>
      </c>
      <c r="N23" s="52" t="s">
        <v>880</v>
      </c>
      <c r="O23" s="34">
        <v>70000</v>
      </c>
      <c r="P23" s="34"/>
      <c r="Q23" s="34"/>
      <c r="R23" s="57">
        <f t="shared" si="0"/>
        <v>0</v>
      </c>
    </row>
    <row r="24" spans="1:18" ht="12.75">
      <c r="A24" s="5" t="s">
        <v>30</v>
      </c>
      <c r="B24" s="23" t="s">
        <v>43</v>
      </c>
      <c r="C24" s="14" t="s">
        <v>44</v>
      </c>
      <c r="D24" s="15">
        <v>5985.63</v>
      </c>
      <c r="E24" s="15">
        <v>0</v>
      </c>
      <c r="F24" s="34">
        <v>0</v>
      </c>
      <c r="G24" s="15"/>
      <c r="H24" s="15">
        <f t="shared" si="4"/>
        <v>0</v>
      </c>
      <c r="I24" s="6">
        <f t="shared" si="5"/>
        <v>0</v>
      </c>
      <c r="J24" s="31"/>
      <c r="K24" s="33" t="s">
        <v>17</v>
      </c>
      <c r="N24" s="52" t="s">
        <v>61</v>
      </c>
      <c r="O24" s="56">
        <v>3900</v>
      </c>
      <c r="P24" s="34"/>
      <c r="Q24" s="34"/>
      <c r="R24" s="57">
        <f t="shared" si="0"/>
        <v>0</v>
      </c>
    </row>
    <row r="25" spans="1:18" ht="12.75">
      <c r="A25" s="5" t="s">
        <v>30</v>
      </c>
      <c r="B25" s="23" t="s">
        <v>45</v>
      </c>
      <c r="C25" s="14" t="s">
        <v>46</v>
      </c>
      <c r="D25" s="15">
        <v>155.2</v>
      </c>
      <c r="E25" s="15">
        <v>0</v>
      </c>
      <c r="F25" s="34">
        <v>80</v>
      </c>
      <c r="G25" s="15"/>
      <c r="H25" s="15">
        <f t="shared" si="4"/>
        <v>0</v>
      </c>
      <c r="I25" s="6">
        <f t="shared" si="5"/>
        <v>0</v>
      </c>
      <c r="J25" s="31"/>
      <c r="K25" s="33" t="s">
        <v>17</v>
      </c>
      <c r="N25" s="52" t="s">
        <v>5</v>
      </c>
      <c r="O25" s="34">
        <v>471300</v>
      </c>
      <c r="P25" s="34"/>
      <c r="Q25" s="34"/>
      <c r="R25" s="57">
        <f t="shared" si="0"/>
        <v>0</v>
      </c>
    </row>
    <row r="26" spans="1:18" ht="12.75">
      <c r="A26" s="5" t="s">
        <v>30</v>
      </c>
      <c r="B26" s="23" t="s">
        <v>47</v>
      </c>
      <c r="C26" s="14" t="s">
        <v>48</v>
      </c>
      <c r="D26" s="15">
        <v>754</v>
      </c>
      <c r="E26" s="15">
        <v>500</v>
      </c>
      <c r="F26" s="34">
        <v>399</v>
      </c>
      <c r="G26" s="15"/>
      <c r="H26" s="15">
        <f t="shared" si="4"/>
        <v>500</v>
      </c>
      <c r="I26" s="6">
        <f t="shared" si="5"/>
        <v>500</v>
      </c>
      <c r="J26" s="31"/>
      <c r="K26" s="33" t="s">
        <v>17</v>
      </c>
      <c r="N26" s="52" t="s">
        <v>9</v>
      </c>
      <c r="O26" s="34">
        <v>249200</v>
      </c>
      <c r="P26" s="34"/>
      <c r="Q26" s="34"/>
      <c r="R26" s="57">
        <f t="shared" si="0"/>
        <v>0</v>
      </c>
    </row>
    <row r="27" spans="1:18" ht="12.75">
      <c r="A27" s="5" t="s">
        <v>30</v>
      </c>
      <c r="B27" s="23" t="s">
        <v>49</v>
      </c>
      <c r="C27" s="14" t="s">
        <v>50</v>
      </c>
      <c r="D27" s="15">
        <v>195000</v>
      </c>
      <c r="E27" s="15">
        <v>228600</v>
      </c>
      <c r="F27" s="34">
        <v>0</v>
      </c>
      <c r="G27" s="15">
        <v>10700</v>
      </c>
      <c r="H27" s="15">
        <f t="shared" si="4"/>
        <v>239300</v>
      </c>
      <c r="I27" s="43">
        <v>225000</v>
      </c>
      <c r="J27" s="31"/>
      <c r="K27" s="33" t="s">
        <v>1</v>
      </c>
      <c r="N27" s="52" t="s">
        <v>7</v>
      </c>
      <c r="O27" s="34">
        <v>2513400</v>
      </c>
      <c r="P27" s="34"/>
      <c r="Q27" s="34"/>
      <c r="R27" s="57">
        <f t="shared" si="0"/>
        <v>0</v>
      </c>
    </row>
    <row r="28" spans="1:18" ht="12.75">
      <c r="A28" s="5" t="s">
        <v>30</v>
      </c>
      <c r="B28" s="23">
        <v>1640</v>
      </c>
      <c r="C28" s="14" t="s">
        <v>853</v>
      </c>
      <c r="D28" s="15">
        <v>0</v>
      </c>
      <c r="E28" s="15">
        <v>0</v>
      </c>
      <c r="F28" s="34"/>
      <c r="G28" s="15">
        <v>300</v>
      </c>
      <c r="H28" s="15">
        <f>SUM(E28+G28)</f>
        <v>300</v>
      </c>
      <c r="I28" s="6">
        <f>H28</f>
        <v>300</v>
      </c>
      <c r="J28" s="31"/>
      <c r="K28" s="33"/>
      <c r="N28" s="52" t="s">
        <v>13</v>
      </c>
      <c r="O28" s="34">
        <v>500900</v>
      </c>
      <c r="P28" s="34"/>
      <c r="Q28" s="34"/>
      <c r="R28" s="57">
        <f t="shared" si="0"/>
        <v>0</v>
      </c>
    </row>
    <row r="29" spans="1:18" ht="12.75">
      <c r="A29" s="5" t="s">
        <v>30</v>
      </c>
      <c r="B29" s="23" t="s">
        <v>51</v>
      </c>
      <c r="C29" s="14" t="s">
        <v>52</v>
      </c>
      <c r="D29" s="15">
        <v>357585.87</v>
      </c>
      <c r="E29" s="15">
        <v>390200</v>
      </c>
      <c r="F29" s="34">
        <v>239450.56</v>
      </c>
      <c r="G29" s="15">
        <v>-31000</v>
      </c>
      <c r="H29" s="15">
        <f t="shared" si="4"/>
        <v>359200</v>
      </c>
      <c r="I29" s="43">
        <v>359100</v>
      </c>
      <c r="J29" s="31"/>
      <c r="K29" s="33" t="s">
        <v>1</v>
      </c>
      <c r="N29" s="52" t="s">
        <v>11</v>
      </c>
      <c r="O29" s="34">
        <v>213100</v>
      </c>
      <c r="P29" s="34"/>
      <c r="Q29" s="34"/>
      <c r="R29" s="57">
        <f t="shared" si="0"/>
        <v>0</v>
      </c>
    </row>
    <row r="30" spans="1:18" ht="12.75">
      <c r="A30" s="5" t="s">
        <v>30</v>
      </c>
      <c r="B30" s="23" t="s">
        <v>53</v>
      </c>
      <c r="C30" s="14" t="s">
        <v>54</v>
      </c>
      <c r="D30" s="15">
        <v>0</v>
      </c>
      <c r="E30" s="15">
        <v>0</v>
      </c>
      <c r="F30" s="34">
        <v>600.1</v>
      </c>
      <c r="G30" s="15">
        <v>600</v>
      </c>
      <c r="H30" s="15">
        <f t="shared" si="4"/>
        <v>600</v>
      </c>
      <c r="I30" s="6">
        <f aca="true" t="shared" si="6" ref="I30:I44">H30</f>
        <v>600</v>
      </c>
      <c r="J30" s="31"/>
      <c r="K30" s="33" t="s">
        <v>17</v>
      </c>
      <c r="N30" s="52"/>
      <c r="O30" s="53">
        <f>SUM(O20:O29)</f>
        <v>4152700</v>
      </c>
      <c r="P30" s="34"/>
      <c r="Q30" s="34"/>
      <c r="R30" s="57">
        <f t="shared" si="0"/>
        <v>0</v>
      </c>
    </row>
    <row r="31" spans="1:18" ht="12.75">
      <c r="A31" s="5" t="s">
        <v>30</v>
      </c>
      <c r="B31" s="23" t="s">
        <v>55</v>
      </c>
      <c r="C31" s="14" t="s">
        <v>56</v>
      </c>
      <c r="D31" s="15">
        <v>4400</v>
      </c>
      <c r="E31" s="15">
        <v>4800</v>
      </c>
      <c r="F31" s="34">
        <v>3200</v>
      </c>
      <c r="G31" s="15"/>
      <c r="H31" s="15">
        <f t="shared" si="4"/>
        <v>4800</v>
      </c>
      <c r="I31" s="6">
        <f t="shared" si="6"/>
        <v>4800</v>
      </c>
      <c r="J31" s="31"/>
      <c r="K31" s="33" t="s">
        <v>17</v>
      </c>
      <c r="N31" s="34"/>
      <c r="O31" s="34"/>
      <c r="P31" s="34"/>
      <c r="Q31" s="34"/>
      <c r="R31" s="57">
        <f t="shared" si="0"/>
        <v>0</v>
      </c>
    </row>
    <row r="32" spans="1:18" ht="12.75">
      <c r="A32" s="5" t="s">
        <v>30</v>
      </c>
      <c r="B32" s="23" t="s">
        <v>57</v>
      </c>
      <c r="C32" s="14" t="s">
        <v>58</v>
      </c>
      <c r="D32" s="15">
        <v>10514.95</v>
      </c>
      <c r="E32" s="15">
        <v>10500</v>
      </c>
      <c r="F32" s="34">
        <v>0</v>
      </c>
      <c r="G32" s="15">
        <v>-10500</v>
      </c>
      <c r="H32" s="15">
        <f t="shared" si="4"/>
        <v>0</v>
      </c>
      <c r="I32" s="40">
        <f t="shared" si="6"/>
        <v>0</v>
      </c>
      <c r="J32" s="31"/>
      <c r="K32" s="33" t="s">
        <v>1</v>
      </c>
      <c r="N32" s="54" t="s">
        <v>881</v>
      </c>
      <c r="O32" s="55">
        <f>O17-O30</f>
        <v>0</v>
      </c>
      <c r="P32" s="34"/>
      <c r="Q32" s="34"/>
      <c r="R32" s="57">
        <f t="shared" si="0"/>
        <v>0</v>
      </c>
    </row>
    <row r="33" spans="1:18" ht="12.75">
      <c r="A33" s="5" t="s">
        <v>30</v>
      </c>
      <c r="B33" s="23" t="s">
        <v>59</v>
      </c>
      <c r="C33" s="14" t="s">
        <v>60</v>
      </c>
      <c r="D33" s="15">
        <v>0</v>
      </c>
      <c r="E33" s="15">
        <v>0</v>
      </c>
      <c r="F33" s="34">
        <v>0</v>
      </c>
      <c r="G33" s="15"/>
      <c r="H33" s="15">
        <f t="shared" si="4"/>
        <v>0</v>
      </c>
      <c r="I33" s="6">
        <f t="shared" si="6"/>
        <v>0</v>
      </c>
      <c r="J33" s="31"/>
      <c r="K33" s="33" t="s">
        <v>17</v>
      </c>
      <c r="R33" s="57">
        <f t="shared" si="0"/>
        <v>0</v>
      </c>
    </row>
    <row r="34" spans="1:18" ht="12.75">
      <c r="A34" s="5" t="s">
        <v>30</v>
      </c>
      <c r="B34" s="23" t="s">
        <v>5</v>
      </c>
      <c r="C34" s="14" t="s">
        <v>6</v>
      </c>
      <c r="D34" s="15">
        <v>0</v>
      </c>
      <c r="E34" s="15">
        <v>51400</v>
      </c>
      <c r="F34" s="34">
        <v>29831.27</v>
      </c>
      <c r="G34" s="15">
        <v>-2300</v>
      </c>
      <c r="H34" s="15">
        <f t="shared" si="4"/>
        <v>49100</v>
      </c>
      <c r="I34" s="43">
        <v>58000</v>
      </c>
      <c r="J34" s="31"/>
      <c r="K34" s="33" t="s">
        <v>868</v>
      </c>
      <c r="R34" s="57">
        <f t="shared" si="0"/>
        <v>8900</v>
      </c>
    </row>
    <row r="35" spans="1:18" ht="12.75">
      <c r="A35" s="5" t="s">
        <v>30</v>
      </c>
      <c r="B35" s="23" t="s">
        <v>7</v>
      </c>
      <c r="C35" s="14" t="s">
        <v>8</v>
      </c>
      <c r="D35" s="15">
        <v>285793.61</v>
      </c>
      <c r="E35" s="15">
        <v>222300</v>
      </c>
      <c r="F35" s="34">
        <v>97027.86</v>
      </c>
      <c r="G35" s="15"/>
      <c r="H35" s="15">
        <f t="shared" si="4"/>
        <v>222300</v>
      </c>
      <c r="I35" s="43">
        <v>193400</v>
      </c>
      <c r="J35" s="31"/>
      <c r="K35" s="33" t="s">
        <v>868</v>
      </c>
      <c r="R35" s="57">
        <f t="shared" si="0"/>
        <v>-28900</v>
      </c>
    </row>
    <row r="36" spans="1:18" ht="12.75">
      <c r="A36" s="5" t="s">
        <v>30</v>
      </c>
      <c r="B36" s="23" t="s">
        <v>61</v>
      </c>
      <c r="C36" s="14" t="s">
        <v>62</v>
      </c>
      <c r="D36" s="15">
        <v>613.56</v>
      </c>
      <c r="E36" s="15">
        <v>700</v>
      </c>
      <c r="F36" s="34">
        <v>613.56</v>
      </c>
      <c r="G36" s="15"/>
      <c r="H36" s="15">
        <f t="shared" si="4"/>
        <v>700</v>
      </c>
      <c r="I36" s="40">
        <f t="shared" si="6"/>
        <v>700</v>
      </c>
      <c r="J36" s="31"/>
      <c r="K36" s="33" t="s">
        <v>868</v>
      </c>
      <c r="R36" s="57">
        <f t="shared" si="0"/>
        <v>0</v>
      </c>
    </row>
    <row r="37" spans="1:18" ht="12.75">
      <c r="A37" s="5" t="s">
        <v>30</v>
      </c>
      <c r="B37" s="23" t="s">
        <v>9</v>
      </c>
      <c r="C37" s="14" t="s">
        <v>10</v>
      </c>
      <c r="D37" s="15">
        <v>0</v>
      </c>
      <c r="E37" s="15">
        <v>22000</v>
      </c>
      <c r="F37" s="34">
        <v>246628</v>
      </c>
      <c r="G37" s="15">
        <v>-1500</v>
      </c>
      <c r="H37" s="15">
        <f t="shared" si="4"/>
        <v>20500</v>
      </c>
      <c r="I37" s="43">
        <v>23100</v>
      </c>
      <c r="J37" s="31"/>
      <c r="K37" s="33" t="s">
        <v>868</v>
      </c>
      <c r="L37">
        <f>431300-130100</f>
        <v>301200</v>
      </c>
      <c r="R37" s="57">
        <f t="shared" si="0"/>
        <v>2600</v>
      </c>
    </row>
    <row r="38" spans="1:18" ht="12.75">
      <c r="A38" s="5" t="s">
        <v>30</v>
      </c>
      <c r="B38" s="23" t="s">
        <v>11</v>
      </c>
      <c r="C38" s="14" t="s">
        <v>12</v>
      </c>
      <c r="D38" s="15">
        <v>25609.47</v>
      </c>
      <c r="E38" s="15">
        <v>18900</v>
      </c>
      <c r="F38" s="34">
        <v>8473.92</v>
      </c>
      <c r="G38" s="15"/>
      <c r="H38" s="15">
        <f t="shared" si="4"/>
        <v>18900</v>
      </c>
      <c r="I38" s="43">
        <v>16300</v>
      </c>
      <c r="J38" s="31"/>
      <c r="K38" s="33" t="s">
        <v>868</v>
      </c>
      <c r="R38" s="57">
        <f t="shared" si="0"/>
        <v>-2600</v>
      </c>
    </row>
    <row r="39" spans="1:18" ht="12.75">
      <c r="A39" s="5" t="s">
        <v>30</v>
      </c>
      <c r="B39" s="23" t="s">
        <v>13</v>
      </c>
      <c r="C39" s="14" t="s">
        <v>14</v>
      </c>
      <c r="D39" s="15">
        <v>58514.99</v>
      </c>
      <c r="E39" s="15">
        <v>44600</v>
      </c>
      <c r="F39" s="34">
        <v>20287.87</v>
      </c>
      <c r="G39" s="15"/>
      <c r="H39" s="15">
        <f t="shared" si="4"/>
        <v>44600</v>
      </c>
      <c r="I39" s="43">
        <v>38500</v>
      </c>
      <c r="J39" s="31"/>
      <c r="K39" s="33" t="s">
        <v>868</v>
      </c>
      <c r="R39" s="57">
        <f t="shared" si="0"/>
        <v>-6100</v>
      </c>
    </row>
    <row r="40" spans="1:18" ht="12.75">
      <c r="A40" s="5" t="s">
        <v>30</v>
      </c>
      <c r="B40" s="23" t="s">
        <v>63</v>
      </c>
      <c r="C40" s="14" t="s">
        <v>64</v>
      </c>
      <c r="D40" s="15">
        <v>35099.8</v>
      </c>
      <c r="E40" s="15">
        <v>35100</v>
      </c>
      <c r="F40" s="34">
        <v>82086.35</v>
      </c>
      <c r="G40" s="15">
        <v>47000</v>
      </c>
      <c r="H40" s="15">
        <f t="shared" si="4"/>
        <v>82100</v>
      </c>
      <c r="I40" s="43">
        <v>70000</v>
      </c>
      <c r="J40" s="31"/>
      <c r="K40" s="33" t="s">
        <v>868</v>
      </c>
      <c r="R40" s="57">
        <f t="shared" si="0"/>
        <v>-12100</v>
      </c>
    </row>
    <row r="41" spans="1:18" ht="12.75">
      <c r="A41" s="5" t="s">
        <v>30</v>
      </c>
      <c r="B41" s="23" t="s">
        <v>65</v>
      </c>
      <c r="C41" s="14" t="s">
        <v>66</v>
      </c>
      <c r="D41" s="15">
        <v>2377.59</v>
      </c>
      <c r="E41" s="15">
        <v>3000</v>
      </c>
      <c r="F41" s="34">
        <v>2040.25</v>
      </c>
      <c r="G41" s="15"/>
      <c r="H41" s="15">
        <f t="shared" si="4"/>
        <v>3000</v>
      </c>
      <c r="I41" s="40">
        <v>3000</v>
      </c>
      <c r="J41" s="31"/>
      <c r="K41" s="33" t="s">
        <v>868</v>
      </c>
      <c r="R41" s="57">
        <f t="shared" si="0"/>
        <v>0</v>
      </c>
    </row>
    <row r="42" spans="1:18" ht="12.75">
      <c r="A42" s="5" t="s">
        <v>30</v>
      </c>
      <c r="B42" s="23" t="s">
        <v>67</v>
      </c>
      <c r="C42" s="14" t="s">
        <v>68</v>
      </c>
      <c r="D42" s="15">
        <v>526.67</v>
      </c>
      <c r="E42" s="15">
        <v>500</v>
      </c>
      <c r="F42" s="34">
        <v>57.79</v>
      </c>
      <c r="G42" s="15"/>
      <c r="H42" s="15">
        <f t="shared" si="4"/>
        <v>500</v>
      </c>
      <c r="I42" s="6">
        <f t="shared" si="6"/>
        <v>500</v>
      </c>
      <c r="J42" s="31"/>
      <c r="K42" s="33" t="s">
        <v>17</v>
      </c>
      <c r="R42" s="57">
        <f t="shared" si="0"/>
        <v>0</v>
      </c>
    </row>
    <row r="43" spans="1:18" ht="12.75">
      <c r="A43" s="5" t="s">
        <v>30</v>
      </c>
      <c r="B43" s="23" t="s">
        <v>69</v>
      </c>
      <c r="C43" s="14" t="s">
        <v>70</v>
      </c>
      <c r="D43" s="15">
        <v>68297.51</v>
      </c>
      <c r="E43" s="15">
        <v>50000</v>
      </c>
      <c r="F43" s="34">
        <v>16598.18</v>
      </c>
      <c r="G43" s="15"/>
      <c r="H43" s="15">
        <f t="shared" si="4"/>
        <v>50000</v>
      </c>
      <c r="I43" s="6">
        <f t="shared" si="6"/>
        <v>50000</v>
      </c>
      <c r="J43" s="31"/>
      <c r="K43" s="33" t="s">
        <v>870</v>
      </c>
      <c r="R43" s="57">
        <f t="shared" si="0"/>
        <v>0</v>
      </c>
    </row>
    <row r="44" spans="1:18" ht="12.75">
      <c r="A44" s="5" t="s">
        <v>30</v>
      </c>
      <c r="B44" s="23" t="s">
        <v>71</v>
      </c>
      <c r="C44" s="14" t="s">
        <v>72</v>
      </c>
      <c r="D44" s="15">
        <v>0</v>
      </c>
      <c r="E44" s="15">
        <v>3000</v>
      </c>
      <c r="F44" s="34">
        <v>1154.93</v>
      </c>
      <c r="G44" s="15"/>
      <c r="H44" s="15">
        <f t="shared" si="4"/>
        <v>3000</v>
      </c>
      <c r="I44" s="6">
        <f t="shared" si="6"/>
        <v>3000</v>
      </c>
      <c r="J44" s="31"/>
      <c r="K44" s="33" t="s">
        <v>870</v>
      </c>
      <c r="R44" s="57">
        <f t="shared" si="0"/>
        <v>0</v>
      </c>
    </row>
    <row r="45" spans="1:18" ht="12.75">
      <c r="A45" s="5" t="s">
        <v>30</v>
      </c>
      <c r="B45" s="23" t="s">
        <v>73</v>
      </c>
      <c r="C45" s="14" t="s">
        <v>74</v>
      </c>
      <c r="D45" s="15">
        <v>0</v>
      </c>
      <c r="E45" s="15">
        <v>2500</v>
      </c>
      <c r="F45" s="34">
        <v>390.72</v>
      </c>
      <c r="G45" s="15"/>
      <c r="H45" s="15">
        <f t="shared" si="4"/>
        <v>2500</v>
      </c>
      <c r="I45" s="40">
        <v>2500</v>
      </c>
      <c r="J45" s="31"/>
      <c r="K45" s="33" t="s">
        <v>75</v>
      </c>
      <c r="R45" s="57">
        <f t="shared" si="0"/>
        <v>0</v>
      </c>
    </row>
    <row r="46" spans="1:18" ht="12.75">
      <c r="A46" s="5" t="s">
        <v>30</v>
      </c>
      <c r="B46" s="23" t="s">
        <v>76</v>
      </c>
      <c r="C46" s="14" t="s">
        <v>77</v>
      </c>
      <c r="D46" s="15">
        <v>45624.23</v>
      </c>
      <c r="E46" s="15">
        <v>40000</v>
      </c>
      <c r="F46" s="34">
        <v>37910.28</v>
      </c>
      <c r="G46" s="15"/>
      <c r="H46" s="15">
        <f t="shared" si="4"/>
        <v>40000</v>
      </c>
      <c r="I46" s="43">
        <v>48500</v>
      </c>
      <c r="J46" s="31"/>
      <c r="K46" s="33" t="s">
        <v>17</v>
      </c>
      <c r="R46" s="57">
        <f t="shared" si="0"/>
        <v>0</v>
      </c>
    </row>
    <row r="47" spans="1:18" ht="12.75">
      <c r="A47" s="5" t="s">
        <v>30</v>
      </c>
      <c r="B47" s="23" t="s">
        <v>78</v>
      </c>
      <c r="C47" s="14" t="s">
        <v>79</v>
      </c>
      <c r="D47" s="15">
        <v>510.55</v>
      </c>
      <c r="E47" s="15">
        <v>0</v>
      </c>
      <c r="F47" s="34">
        <v>0</v>
      </c>
      <c r="G47" s="15"/>
      <c r="H47" s="15">
        <f t="shared" si="4"/>
        <v>0</v>
      </c>
      <c r="I47" s="6">
        <f>H47</f>
        <v>0</v>
      </c>
      <c r="J47" s="31"/>
      <c r="K47" s="33" t="s">
        <v>42</v>
      </c>
      <c r="R47" s="57">
        <f t="shared" si="0"/>
        <v>0</v>
      </c>
    </row>
    <row r="48" spans="1:18" ht="12.75">
      <c r="A48" s="5" t="s">
        <v>30</v>
      </c>
      <c r="B48" s="23" t="s">
        <v>80</v>
      </c>
      <c r="C48" s="14" t="s">
        <v>81</v>
      </c>
      <c r="D48" s="15">
        <v>20691.96</v>
      </c>
      <c r="E48" s="15">
        <v>21900</v>
      </c>
      <c r="F48" s="34">
        <v>15235.01</v>
      </c>
      <c r="G48" s="15"/>
      <c r="H48" s="15">
        <f t="shared" si="4"/>
        <v>21900</v>
      </c>
      <c r="I48" s="6">
        <f>H48</f>
        <v>21900</v>
      </c>
      <c r="J48" s="31"/>
      <c r="K48" s="33" t="s">
        <v>17</v>
      </c>
      <c r="R48" s="57">
        <f t="shared" si="0"/>
        <v>0</v>
      </c>
    </row>
    <row r="49" spans="1:18" ht="12.75">
      <c r="A49" s="5" t="s">
        <v>30</v>
      </c>
      <c r="B49" s="23" t="s">
        <v>82</v>
      </c>
      <c r="C49" s="14" t="s">
        <v>83</v>
      </c>
      <c r="D49" s="15">
        <v>0</v>
      </c>
      <c r="E49" s="15">
        <v>4100</v>
      </c>
      <c r="F49" s="34">
        <v>4075.08</v>
      </c>
      <c r="G49" s="15"/>
      <c r="H49" s="15">
        <f t="shared" si="4"/>
        <v>4100</v>
      </c>
      <c r="I49" s="43">
        <v>5200</v>
      </c>
      <c r="J49" s="31"/>
      <c r="K49" s="33" t="s">
        <v>75</v>
      </c>
      <c r="R49" s="57">
        <f t="shared" si="0"/>
        <v>0</v>
      </c>
    </row>
    <row r="50" spans="1:18" ht="12.75">
      <c r="A50" s="5" t="s">
        <v>30</v>
      </c>
      <c r="B50" s="23" t="s">
        <v>84</v>
      </c>
      <c r="C50" s="14" t="s">
        <v>85</v>
      </c>
      <c r="D50" s="15">
        <v>0</v>
      </c>
      <c r="E50" s="15">
        <v>0</v>
      </c>
      <c r="F50" s="34">
        <v>0</v>
      </c>
      <c r="G50" s="15"/>
      <c r="H50" s="15">
        <f t="shared" si="4"/>
        <v>0</v>
      </c>
      <c r="I50" s="6">
        <f>H50</f>
        <v>0</v>
      </c>
      <c r="J50" s="31"/>
      <c r="K50" s="33" t="s">
        <v>35</v>
      </c>
      <c r="R50" s="57">
        <f t="shared" si="0"/>
        <v>0</v>
      </c>
    </row>
    <row r="51" spans="1:18" ht="12.75">
      <c r="A51" s="5" t="s">
        <v>30</v>
      </c>
      <c r="B51" s="23" t="s">
        <v>86</v>
      </c>
      <c r="C51" s="14" t="s">
        <v>87</v>
      </c>
      <c r="D51" s="15">
        <v>7622.16</v>
      </c>
      <c r="E51" s="15">
        <v>8100</v>
      </c>
      <c r="F51" s="34">
        <v>6220.2</v>
      </c>
      <c r="G51" s="15"/>
      <c r="H51" s="15">
        <f t="shared" si="4"/>
        <v>8100</v>
      </c>
      <c r="I51" s="6">
        <f aca="true" t="shared" si="7" ref="I51:I57">H51</f>
        <v>8100</v>
      </c>
      <c r="J51" s="31"/>
      <c r="K51" s="33" t="s">
        <v>17</v>
      </c>
      <c r="R51" s="57">
        <f t="shared" si="0"/>
        <v>0</v>
      </c>
    </row>
    <row r="52" spans="1:18" ht="12.75">
      <c r="A52" s="5" t="s">
        <v>30</v>
      </c>
      <c r="B52" s="23" t="s">
        <v>88</v>
      </c>
      <c r="C52" s="14" t="s">
        <v>89</v>
      </c>
      <c r="D52" s="15">
        <v>41297.33</v>
      </c>
      <c r="E52" s="15">
        <v>45000</v>
      </c>
      <c r="F52" s="34">
        <v>41904.1</v>
      </c>
      <c r="G52" s="15"/>
      <c r="H52" s="15">
        <f t="shared" si="4"/>
        <v>45000</v>
      </c>
      <c r="I52" s="6">
        <f t="shared" si="7"/>
        <v>45000</v>
      </c>
      <c r="J52" s="31"/>
      <c r="K52" s="33" t="s">
        <v>869</v>
      </c>
      <c r="R52" s="57">
        <f t="shared" si="0"/>
        <v>0</v>
      </c>
    </row>
    <row r="53" spans="1:18" ht="12.75">
      <c r="A53" s="5" t="s">
        <v>30</v>
      </c>
      <c r="B53" s="23" t="s">
        <v>90</v>
      </c>
      <c r="C53" s="14" t="s">
        <v>91</v>
      </c>
      <c r="D53" s="15">
        <v>9608.4</v>
      </c>
      <c r="E53" s="15">
        <v>8000</v>
      </c>
      <c r="F53" s="34">
        <v>4643.16</v>
      </c>
      <c r="G53" s="15"/>
      <c r="H53" s="15">
        <f t="shared" si="4"/>
        <v>8000</v>
      </c>
      <c r="I53" s="6">
        <f t="shared" si="7"/>
        <v>8000</v>
      </c>
      <c r="J53" s="31"/>
      <c r="K53" s="33" t="s">
        <v>869</v>
      </c>
      <c r="R53" s="57">
        <f t="shared" si="0"/>
        <v>0</v>
      </c>
    </row>
    <row r="54" spans="1:18" ht="12.75">
      <c r="A54" s="5" t="s">
        <v>30</v>
      </c>
      <c r="B54" s="23" t="s">
        <v>92</v>
      </c>
      <c r="C54" s="14" t="s">
        <v>93</v>
      </c>
      <c r="D54" s="15">
        <v>9151.7</v>
      </c>
      <c r="E54" s="15">
        <v>11000</v>
      </c>
      <c r="F54" s="34">
        <v>7069.82</v>
      </c>
      <c r="G54" s="15"/>
      <c r="H54" s="15">
        <f t="shared" si="4"/>
        <v>11000</v>
      </c>
      <c r="I54" s="6">
        <f t="shared" si="7"/>
        <v>11000</v>
      </c>
      <c r="J54" s="31"/>
      <c r="K54" s="33" t="s">
        <v>869</v>
      </c>
      <c r="R54" s="57">
        <f t="shared" si="0"/>
        <v>0</v>
      </c>
    </row>
    <row r="55" spans="1:18" ht="12.75">
      <c r="A55" s="5" t="s">
        <v>30</v>
      </c>
      <c r="B55" s="23" t="s">
        <v>94</v>
      </c>
      <c r="C55" s="14" t="s">
        <v>95</v>
      </c>
      <c r="D55" s="15">
        <v>0</v>
      </c>
      <c r="E55" s="15">
        <v>0</v>
      </c>
      <c r="F55" s="34">
        <v>0</v>
      </c>
      <c r="G55" s="15"/>
      <c r="H55" s="15">
        <f t="shared" si="4"/>
        <v>0</v>
      </c>
      <c r="I55" s="6">
        <f t="shared" si="7"/>
        <v>0</v>
      </c>
      <c r="J55" s="31"/>
      <c r="K55" s="33" t="s">
        <v>96</v>
      </c>
      <c r="R55" s="57">
        <f t="shared" si="0"/>
        <v>0</v>
      </c>
    </row>
    <row r="56" spans="1:18" ht="12.75">
      <c r="A56" s="5" t="s">
        <v>30</v>
      </c>
      <c r="B56" s="23" t="s">
        <v>97</v>
      </c>
      <c r="C56" s="14" t="s">
        <v>98</v>
      </c>
      <c r="D56" s="15">
        <v>208.25</v>
      </c>
      <c r="E56" s="15">
        <v>400</v>
      </c>
      <c r="F56" s="34">
        <v>123.17</v>
      </c>
      <c r="G56" s="15"/>
      <c r="H56" s="15">
        <f t="shared" si="4"/>
        <v>400</v>
      </c>
      <c r="I56" s="6">
        <f t="shared" si="7"/>
        <v>400</v>
      </c>
      <c r="J56" s="31"/>
      <c r="K56" s="33" t="s">
        <v>17</v>
      </c>
      <c r="R56" s="57">
        <f t="shared" si="0"/>
        <v>0</v>
      </c>
    </row>
    <row r="57" spans="1:18" ht="12.75">
      <c r="A57" s="5" t="s">
        <v>30</v>
      </c>
      <c r="B57" s="23" t="s">
        <v>15</v>
      </c>
      <c r="C57" s="14" t="s">
        <v>16</v>
      </c>
      <c r="D57" s="15">
        <v>5920.91</v>
      </c>
      <c r="E57" s="15">
        <v>9000</v>
      </c>
      <c r="F57" s="34">
        <v>3480.52</v>
      </c>
      <c r="G57" s="15"/>
      <c r="H57" s="15">
        <f t="shared" si="4"/>
        <v>9000</v>
      </c>
      <c r="I57" s="6">
        <f t="shared" si="7"/>
        <v>9000</v>
      </c>
      <c r="J57" s="31"/>
      <c r="K57" s="33" t="s">
        <v>17</v>
      </c>
      <c r="R57" s="57">
        <f t="shared" si="0"/>
        <v>0</v>
      </c>
    </row>
    <row r="58" spans="1:18" ht="12.75">
      <c r="A58" s="5" t="s">
        <v>30</v>
      </c>
      <c r="B58" s="23" t="s">
        <v>99</v>
      </c>
      <c r="C58" s="14" t="s">
        <v>100</v>
      </c>
      <c r="D58" s="15">
        <v>0</v>
      </c>
      <c r="E58" s="15">
        <v>0</v>
      </c>
      <c r="F58" s="34">
        <v>0</v>
      </c>
      <c r="G58" s="15"/>
      <c r="H58" s="15">
        <f t="shared" si="4"/>
        <v>0</v>
      </c>
      <c r="I58" s="43">
        <v>300</v>
      </c>
      <c r="J58" s="31"/>
      <c r="K58" s="33" t="s">
        <v>17</v>
      </c>
      <c r="R58" s="57">
        <f t="shared" si="0"/>
        <v>0</v>
      </c>
    </row>
    <row r="59" spans="1:18" ht="12.75">
      <c r="A59" s="5" t="s">
        <v>30</v>
      </c>
      <c r="B59" s="23" t="s">
        <v>101</v>
      </c>
      <c r="C59" s="14" t="s">
        <v>102</v>
      </c>
      <c r="D59" s="15">
        <v>94</v>
      </c>
      <c r="E59" s="15">
        <v>400</v>
      </c>
      <c r="F59" s="34">
        <v>0</v>
      </c>
      <c r="G59" s="15"/>
      <c r="H59" s="15">
        <f t="shared" si="4"/>
        <v>400</v>
      </c>
      <c r="I59" s="6">
        <f>H59</f>
        <v>400</v>
      </c>
      <c r="J59" s="31"/>
      <c r="K59" s="33" t="s">
        <v>17</v>
      </c>
      <c r="R59" s="57">
        <f t="shared" si="0"/>
        <v>0</v>
      </c>
    </row>
    <row r="60" spans="1:18" ht="12.75">
      <c r="A60" s="5" t="s">
        <v>30</v>
      </c>
      <c r="B60" s="23" t="s">
        <v>103</v>
      </c>
      <c r="C60" s="14" t="s">
        <v>104</v>
      </c>
      <c r="D60" s="15">
        <v>1243.9</v>
      </c>
      <c r="E60" s="15">
        <v>1000</v>
      </c>
      <c r="F60" s="34">
        <v>869.94</v>
      </c>
      <c r="G60" s="15"/>
      <c r="H60" s="15">
        <f t="shared" si="4"/>
        <v>1000</v>
      </c>
      <c r="I60" s="6">
        <f>H60</f>
        <v>1000</v>
      </c>
      <c r="J60" s="31"/>
      <c r="K60" s="33" t="s">
        <v>17</v>
      </c>
      <c r="R60" s="57">
        <f t="shared" si="0"/>
        <v>0</v>
      </c>
    </row>
    <row r="61" spans="1:18" ht="12.75">
      <c r="A61" s="5" t="s">
        <v>30</v>
      </c>
      <c r="B61" s="23" t="s">
        <v>105</v>
      </c>
      <c r="C61" s="14" t="s">
        <v>106</v>
      </c>
      <c r="D61" s="15">
        <v>0</v>
      </c>
      <c r="E61" s="15">
        <v>0</v>
      </c>
      <c r="F61" s="34">
        <v>0</v>
      </c>
      <c r="G61" s="15"/>
      <c r="H61" s="15">
        <f t="shared" si="4"/>
        <v>0</v>
      </c>
      <c r="I61" s="6">
        <f>H61</f>
        <v>0</v>
      </c>
      <c r="J61" s="31"/>
      <c r="K61" s="33" t="s">
        <v>42</v>
      </c>
      <c r="R61" s="57">
        <f t="shared" si="0"/>
        <v>0</v>
      </c>
    </row>
    <row r="62" spans="1:18" ht="12.75">
      <c r="A62" s="5" t="s">
        <v>30</v>
      </c>
      <c r="B62" s="23" t="s">
        <v>28</v>
      </c>
      <c r="C62" s="14" t="s">
        <v>29</v>
      </c>
      <c r="D62" s="15">
        <v>19461.21</v>
      </c>
      <c r="E62" s="15">
        <v>24800</v>
      </c>
      <c r="F62" s="34">
        <v>37250.3</v>
      </c>
      <c r="G62" s="15"/>
      <c r="H62" s="15">
        <f t="shared" si="4"/>
        <v>24800</v>
      </c>
      <c r="I62" s="6">
        <f>H62</f>
        <v>24800</v>
      </c>
      <c r="J62" s="31"/>
      <c r="K62" s="33" t="s">
        <v>1</v>
      </c>
      <c r="R62" s="57">
        <f t="shared" si="0"/>
        <v>0</v>
      </c>
    </row>
    <row r="63" spans="1:18" ht="12.75">
      <c r="A63" s="5" t="s">
        <v>30</v>
      </c>
      <c r="B63" s="23" t="s">
        <v>107</v>
      </c>
      <c r="C63" s="14" t="s">
        <v>108</v>
      </c>
      <c r="D63" s="15">
        <v>0</v>
      </c>
      <c r="E63" s="15">
        <v>1400</v>
      </c>
      <c r="F63" s="34">
        <v>0</v>
      </c>
      <c r="G63" s="15"/>
      <c r="H63" s="15">
        <f t="shared" si="4"/>
        <v>1400</v>
      </c>
      <c r="I63" s="6">
        <f>H63</f>
        <v>1400</v>
      </c>
      <c r="J63" s="31"/>
      <c r="K63" s="33" t="s">
        <v>1</v>
      </c>
      <c r="R63" s="57">
        <f t="shared" si="0"/>
        <v>0</v>
      </c>
    </row>
    <row r="64" spans="1:18" ht="12.75">
      <c r="A64" s="5" t="s">
        <v>30</v>
      </c>
      <c r="B64" s="23" t="s">
        <v>109</v>
      </c>
      <c r="C64" s="14" t="s">
        <v>110</v>
      </c>
      <c r="D64" s="15">
        <v>0</v>
      </c>
      <c r="E64" s="15">
        <v>8500</v>
      </c>
      <c r="F64" s="34">
        <v>3782.2</v>
      </c>
      <c r="G64" s="15">
        <v>1000</v>
      </c>
      <c r="H64" s="15">
        <f t="shared" si="4"/>
        <v>9500</v>
      </c>
      <c r="I64" s="40">
        <v>9500</v>
      </c>
      <c r="J64" s="31"/>
      <c r="K64" s="33" t="s">
        <v>75</v>
      </c>
      <c r="R64" s="57">
        <f t="shared" si="0"/>
        <v>0</v>
      </c>
    </row>
    <row r="65" spans="1:18" ht="12.75">
      <c r="A65" s="5" t="s">
        <v>30</v>
      </c>
      <c r="B65" s="23" t="s">
        <v>111</v>
      </c>
      <c r="C65" s="14" t="s">
        <v>112</v>
      </c>
      <c r="D65" s="15">
        <v>0</v>
      </c>
      <c r="E65" s="15">
        <v>12000</v>
      </c>
      <c r="F65" s="34">
        <v>7160.28</v>
      </c>
      <c r="G65" s="15">
        <v>4000</v>
      </c>
      <c r="H65" s="15">
        <f t="shared" si="4"/>
        <v>16000</v>
      </c>
      <c r="I65" s="40">
        <v>16000</v>
      </c>
      <c r="J65" s="31"/>
      <c r="K65" s="33" t="s">
        <v>75</v>
      </c>
      <c r="R65" s="57">
        <f t="shared" si="0"/>
        <v>0</v>
      </c>
    </row>
    <row r="66" spans="1:18" ht="12.75">
      <c r="A66" s="5" t="s">
        <v>30</v>
      </c>
      <c r="B66" s="23" t="s">
        <v>113</v>
      </c>
      <c r="C66" s="14" t="s">
        <v>114</v>
      </c>
      <c r="D66" s="15">
        <v>5119.76</v>
      </c>
      <c r="E66" s="15">
        <v>7000</v>
      </c>
      <c r="F66" s="34">
        <v>2925.76</v>
      </c>
      <c r="G66" s="15"/>
      <c r="H66" s="15">
        <f t="shared" si="4"/>
        <v>7000</v>
      </c>
      <c r="I66" s="40">
        <v>7000</v>
      </c>
      <c r="J66" s="31"/>
      <c r="K66" s="33" t="s">
        <v>17</v>
      </c>
      <c r="R66" s="57">
        <f t="shared" si="0"/>
        <v>0</v>
      </c>
    </row>
    <row r="67" spans="1:18" ht="12.75">
      <c r="A67" s="5" t="s">
        <v>30</v>
      </c>
      <c r="B67" s="23" t="s">
        <v>115</v>
      </c>
      <c r="C67" s="14" t="s">
        <v>116</v>
      </c>
      <c r="D67" s="15">
        <v>14380.6</v>
      </c>
      <c r="E67" s="15">
        <v>14300</v>
      </c>
      <c r="F67" s="34">
        <v>12719.06</v>
      </c>
      <c r="G67" s="15"/>
      <c r="H67" s="15">
        <f t="shared" si="4"/>
        <v>14300</v>
      </c>
      <c r="I67" s="40">
        <v>14300</v>
      </c>
      <c r="J67" s="31"/>
      <c r="K67" s="33" t="s">
        <v>17</v>
      </c>
      <c r="R67" s="57">
        <f aca="true" t="shared" si="8" ref="R67:R130">IF(K67="SN 01",I67-H67,0)</f>
        <v>0</v>
      </c>
    </row>
    <row r="68" spans="1:18" ht="12.75">
      <c r="A68" s="5" t="s">
        <v>30</v>
      </c>
      <c r="B68" s="23" t="s">
        <v>117</v>
      </c>
      <c r="C68" s="14" t="s">
        <v>118</v>
      </c>
      <c r="D68" s="15">
        <v>0</v>
      </c>
      <c r="E68" s="15">
        <v>9000</v>
      </c>
      <c r="F68" s="34">
        <v>5681.08</v>
      </c>
      <c r="G68" s="15"/>
      <c r="H68" s="15">
        <f t="shared" si="4"/>
        <v>9000</v>
      </c>
      <c r="I68" s="43">
        <v>9200</v>
      </c>
      <c r="J68" s="31"/>
      <c r="K68" s="33" t="s">
        <v>75</v>
      </c>
      <c r="R68" s="57">
        <f t="shared" si="8"/>
        <v>0</v>
      </c>
    </row>
    <row r="69" spans="1:18" ht="12.75">
      <c r="A69" s="5" t="s">
        <v>30</v>
      </c>
      <c r="B69" s="23" t="s">
        <v>119</v>
      </c>
      <c r="C69" s="14" t="s">
        <v>120</v>
      </c>
      <c r="D69" s="15">
        <v>31515.1</v>
      </c>
      <c r="E69" s="15">
        <v>35000</v>
      </c>
      <c r="F69" s="34">
        <v>10220.02</v>
      </c>
      <c r="G69" s="15"/>
      <c r="H69" s="15">
        <f t="shared" si="4"/>
        <v>35000</v>
      </c>
      <c r="I69" s="6">
        <f>H69</f>
        <v>35000</v>
      </c>
      <c r="J69" s="31"/>
      <c r="K69" s="33" t="s">
        <v>17</v>
      </c>
      <c r="R69" s="57">
        <f t="shared" si="8"/>
        <v>0</v>
      </c>
    </row>
    <row r="70" spans="1:18" ht="12.75">
      <c r="A70" s="5" t="s">
        <v>30</v>
      </c>
      <c r="B70" s="23" t="s">
        <v>121</v>
      </c>
      <c r="C70" s="14" t="s">
        <v>122</v>
      </c>
      <c r="D70" s="15">
        <v>34698.7</v>
      </c>
      <c r="E70" s="15">
        <v>34000</v>
      </c>
      <c r="F70" s="34">
        <v>17799.61</v>
      </c>
      <c r="G70" s="15"/>
      <c r="H70" s="15">
        <f t="shared" si="4"/>
        <v>34000</v>
      </c>
      <c r="I70" s="6">
        <f>H70</f>
        <v>34000</v>
      </c>
      <c r="J70" s="31"/>
      <c r="K70" s="33" t="s">
        <v>17</v>
      </c>
      <c r="R70" s="57">
        <f t="shared" si="8"/>
        <v>0</v>
      </c>
    </row>
    <row r="71" spans="1:18" ht="12.75">
      <c r="A71" s="5" t="s">
        <v>30</v>
      </c>
      <c r="B71" s="23" t="s">
        <v>123</v>
      </c>
      <c r="C71" s="14" t="s">
        <v>124</v>
      </c>
      <c r="D71" s="15">
        <v>2438.88</v>
      </c>
      <c r="E71" s="15">
        <v>3000</v>
      </c>
      <c r="F71" s="34">
        <v>376.42</v>
      </c>
      <c r="G71" s="15"/>
      <c r="H71" s="15">
        <f t="shared" si="4"/>
        <v>3000</v>
      </c>
      <c r="I71" s="43">
        <v>5700</v>
      </c>
      <c r="J71" s="31"/>
      <c r="K71" s="33" t="s">
        <v>17</v>
      </c>
      <c r="R71" s="57">
        <f t="shared" si="8"/>
        <v>0</v>
      </c>
    </row>
    <row r="72" spans="1:18" ht="12.75">
      <c r="A72" s="5" t="s">
        <v>30</v>
      </c>
      <c r="B72" s="23" t="s">
        <v>125</v>
      </c>
      <c r="C72" s="14" t="s">
        <v>126</v>
      </c>
      <c r="D72" s="15">
        <v>1647.04</v>
      </c>
      <c r="E72" s="15">
        <v>1500</v>
      </c>
      <c r="F72" s="34">
        <v>876</v>
      </c>
      <c r="G72" s="15"/>
      <c r="H72" s="15">
        <f t="shared" si="4"/>
        <v>1500</v>
      </c>
      <c r="I72" s="6">
        <f>H72</f>
        <v>1500</v>
      </c>
      <c r="J72" s="31"/>
      <c r="K72" s="33" t="s">
        <v>17</v>
      </c>
      <c r="R72" s="57">
        <f t="shared" si="8"/>
        <v>0</v>
      </c>
    </row>
    <row r="73" spans="1:18" ht="12.75">
      <c r="A73" s="5" t="s">
        <v>30</v>
      </c>
      <c r="B73" s="23" t="s">
        <v>127</v>
      </c>
      <c r="C73" s="14" t="s">
        <v>128</v>
      </c>
      <c r="D73" s="15">
        <v>2470.65</v>
      </c>
      <c r="E73" s="15">
        <v>1800</v>
      </c>
      <c r="F73" s="34">
        <v>735.8</v>
      </c>
      <c r="G73" s="15"/>
      <c r="H73" s="15">
        <f t="shared" si="4"/>
        <v>1800</v>
      </c>
      <c r="I73" s="6">
        <f aca="true" t="shared" si="9" ref="I73:I78">H73</f>
        <v>1800</v>
      </c>
      <c r="J73" s="31"/>
      <c r="K73" s="33" t="s">
        <v>17</v>
      </c>
      <c r="R73" s="57">
        <f t="shared" si="8"/>
        <v>0</v>
      </c>
    </row>
    <row r="74" spans="1:18" ht="12.75">
      <c r="A74" s="5" t="s">
        <v>30</v>
      </c>
      <c r="B74" s="23" t="s">
        <v>129</v>
      </c>
      <c r="C74" s="14" t="s">
        <v>130</v>
      </c>
      <c r="D74" s="15">
        <v>576.56</v>
      </c>
      <c r="E74" s="15">
        <v>1500</v>
      </c>
      <c r="F74" s="34">
        <v>2729.49</v>
      </c>
      <c r="G74" s="15">
        <v>2300</v>
      </c>
      <c r="H74" s="15">
        <f t="shared" si="4"/>
        <v>3800</v>
      </c>
      <c r="I74" s="6">
        <f t="shared" si="9"/>
        <v>3800</v>
      </c>
      <c r="J74" s="31"/>
      <c r="K74" s="33" t="s">
        <v>17</v>
      </c>
      <c r="R74" s="57">
        <f t="shared" si="8"/>
        <v>0</v>
      </c>
    </row>
    <row r="75" spans="1:18" ht="12.75">
      <c r="A75" s="5" t="s">
        <v>30</v>
      </c>
      <c r="B75" s="23" t="s">
        <v>131</v>
      </c>
      <c r="C75" s="14" t="s">
        <v>132</v>
      </c>
      <c r="D75" s="15">
        <v>1954.2</v>
      </c>
      <c r="E75" s="15">
        <v>2600</v>
      </c>
      <c r="F75" s="34">
        <v>2567.2</v>
      </c>
      <c r="G75" s="15"/>
      <c r="H75" s="15">
        <f t="shared" si="4"/>
        <v>2600</v>
      </c>
      <c r="I75" s="6">
        <f t="shared" si="9"/>
        <v>2600</v>
      </c>
      <c r="J75" s="31"/>
      <c r="K75" s="33" t="s">
        <v>17</v>
      </c>
      <c r="R75" s="57">
        <f t="shared" si="8"/>
        <v>0</v>
      </c>
    </row>
    <row r="76" spans="1:18" ht="12.75">
      <c r="A76" s="5" t="s">
        <v>30</v>
      </c>
      <c r="B76" s="23" t="s">
        <v>133</v>
      </c>
      <c r="C76" s="14" t="s">
        <v>134</v>
      </c>
      <c r="D76" s="15">
        <v>14160.41</v>
      </c>
      <c r="E76" s="15">
        <v>14400</v>
      </c>
      <c r="F76" s="34">
        <v>13530.91</v>
      </c>
      <c r="G76" s="15"/>
      <c r="H76" s="15">
        <f t="shared" si="4"/>
        <v>14400</v>
      </c>
      <c r="I76" s="6">
        <f t="shared" si="9"/>
        <v>14400</v>
      </c>
      <c r="J76" s="31"/>
      <c r="K76" s="33" t="s">
        <v>17</v>
      </c>
      <c r="R76" s="57">
        <f t="shared" si="8"/>
        <v>0</v>
      </c>
    </row>
    <row r="77" spans="1:18" ht="12.75">
      <c r="A77" s="5" t="s">
        <v>30</v>
      </c>
      <c r="B77" s="23" t="s">
        <v>135</v>
      </c>
      <c r="C77" s="14" t="s">
        <v>136</v>
      </c>
      <c r="D77" s="15">
        <v>250</v>
      </c>
      <c r="E77" s="15">
        <v>200</v>
      </c>
      <c r="F77" s="34">
        <v>107.5</v>
      </c>
      <c r="G77" s="15"/>
      <c r="H77" s="15">
        <f t="shared" si="4"/>
        <v>200</v>
      </c>
      <c r="I77" s="6">
        <f t="shared" si="9"/>
        <v>200</v>
      </c>
      <c r="J77" s="31"/>
      <c r="K77" s="33" t="s">
        <v>42</v>
      </c>
      <c r="R77" s="57">
        <f t="shared" si="8"/>
        <v>0</v>
      </c>
    </row>
    <row r="78" spans="1:18" ht="12.75">
      <c r="A78" s="5" t="s">
        <v>30</v>
      </c>
      <c r="B78" s="23" t="s">
        <v>137</v>
      </c>
      <c r="C78" s="14" t="s">
        <v>138</v>
      </c>
      <c r="D78" s="15">
        <v>19016.3</v>
      </c>
      <c r="E78" s="15">
        <v>20000</v>
      </c>
      <c r="F78" s="34">
        <v>13257.5</v>
      </c>
      <c r="G78" s="15"/>
      <c r="H78" s="15">
        <f t="shared" si="4"/>
        <v>20000</v>
      </c>
      <c r="I78" s="6">
        <f t="shared" si="9"/>
        <v>20000</v>
      </c>
      <c r="J78" s="31"/>
      <c r="K78" s="33" t="s">
        <v>17</v>
      </c>
      <c r="R78" s="57">
        <f t="shared" si="8"/>
        <v>0</v>
      </c>
    </row>
    <row r="79" spans="1:18" ht="12.75">
      <c r="A79" s="5"/>
      <c r="B79" s="23"/>
      <c r="C79" s="16" t="s">
        <v>843</v>
      </c>
      <c r="D79" s="17">
        <f aca="true" t="shared" si="10" ref="D79:I79">SUM(D19:D33)</f>
        <v>608041.74</v>
      </c>
      <c r="E79" s="17">
        <f t="shared" si="10"/>
        <v>665600</v>
      </c>
      <c r="F79" s="17">
        <f t="shared" si="10"/>
        <v>274490.93999999994</v>
      </c>
      <c r="G79" s="17">
        <f t="shared" si="10"/>
        <v>-29900</v>
      </c>
      <c r="H79" s="17">
        <f t="shared" si="10"/>
        <v>635700</v>
      </c>
      <c r="I79" s="7">
        <f t="shared" si="10"/>
        <v>621300</v>
      </c>
      <c r="J79" s="38"/>
      <c r="K79" s="33"/>
      <c r="R79" s="57">
        <f t="shared" si="8"/>
        <v>0</v>
      </c>
    </row>
    <row r="80" spans="1:18" ht="12.75">
      <c r="A80" s="5"/>
      <c r="B80" s="23"/>
      <c r="C80" s="16" t="s">
        <v>844</v>
      </c>
      <c r="D80" s="17">
        <f aca="true" t="shared" si="11" ref="D80:I80">SUM(D34:D78)</f>
        <v>766496</v>
      </c>
      <c r="E80" s="17">
        <f t="shared" si="11"/>
        <v>793900</v>
      </c>
      <c r="F80" s="17">
        <f t="shared" si="11"/>
        <v>758441.1099999999</v>
      </c>
      <c r="G80" s="17">
        <f t="shared" si="11"/>
        <v>50500</v>
      </c>
      <c r="H80" s="17">
        <f t="shared" si="11"/>
        <v>844400</v>
      </c>
      <c r="I80" s="7">
        <f t="shared" si="11"/>
        <v>819000</v>
      </c>
      <c r="J80" s="38"/>
      <c r="K80" s="33"/>
      <c r="R80" s="57">
        <f t="shared" si="8"/>
        <v>0</v>
      </c>
    </row>
    <row r="81" spans="1:18" ht="12.75">
      <c r="A81" s="5"/>
      <c r="B81" s="23"/>
      <c r="C81" s="16" t="s">
        <v>845</v>
      </c>
      <c r="D81" s="17">
        <f aca="true" t="shared" si="12" ref="D81:I81">D79-D80</f>
        <v>-158454.26</v>
      </c>
      <c r="E81" s="17">
        <f t="shared" si="12"/>
        <v>-128300</v>
      </c>
      <c r="F81" s="17">
        <f t="shared" si="12"/>
        <v>-483950.1699999999</v>
      </c>
      <c r="G81" s="17">
        <f t="shared" si="12"/>
        <v>-80400</v>
      </c>
      <c r="H81" s="17">
        <f t="shared" si="12"/>
        <v>-208700</v>
      </c>
      <c r="I81" s="7">
        <f t="shared" si="12"/>
        <v>-197700</v>
      </c>
      <c r="J81" s="38"/>
      <c r="K81" s="33"/>
      <c r="R81" s="57">
        <f t="shared" si="8"/>
        <v>0</v>
      </c>
    </row>
    <row r="82" spans="1:18" ht="12.75">
      <c r="A82" s="5" t="s">
        <v>139</v>
      </c>
      <c r="B82" s="23" t="s">
        <v>5</v>
      </c>
      <c r="C82" s="14" t="s">
        <v>6</v>
      </c>
      <c r="D82" s="15">
        <v>41642.76</v>
      </c>
      <c r="E82" s="15">
        <v>42300</v>
      </c>
      <c r="F82" s="34">
        <v>24613.12</v>
      </c>
      <c r="G82" s="15"/>
      <c r="H82" s="15">
        <f aca="true" t="shared" si="13" ref="H82:H87">SUM(E82+G82)</f>
        <v>42300</v>
      </c>
      <c r="I82" s="43">
        <v>43100</v>
      </c>
      <c r="J82" s="31"/>
      <c r="K82" s="33" t="s">
        <v>868</v>
      </c>
      <c r="R82" s="57">
        <f t="shared" si="8"/>
        <v>800</v>
      </c>
    </row>
    <row r="83" spans="1:18" ht="12.75">
      <c r="A83" s="5" t="s">
        <v>139</v>
      </c>
      <c r="B83" s="23" t="s">
        <v>7</v>
      </c>
      <c r="C83" s="14" t="s">
        <v>8</v>
      </c>
      <c r="D83" s="15">
        <v>20895.84</v>
      </c>
      <c r="E83" s="15">
        <v>46600</v>
      </c>
      <c r="F83" s="34">
        <v>21199.06</v>
      </c>
      <c r="G83" s="15">
        <v>-1800</v>
      </c>
      <c r="H83" s="15">
        <f t="shared" si="13"/>
        <v>44800</v>
      </c>
      <c r="I83" s="43">
        <v>69300</v>
      </c>
      <c r="J83" s="31"/>
      <c r="K83" s="33" t="s">
        <v>868</v>
      </c>
      <c r="R83" s="57">
        <f t="shared" si="8"/>
        <v>24500</v>
      </c>
    </row>
    <row r="84" spans="1:18" ht="12.75">
      <c r="A84" s="5" t="s">
        <v>139</v>
      </c>
      <c r="B84" s="23" t="s">
        <v>9</v>
      </c>
      <c r="C84" s="14" t="s">
        <v>10</v>
      </c>
      <c r="D84" s="15">
        <v>71189.72</v>
      </c>
      <c r="E84" s="15">
        <v>72800</v>
      </c>
      <c r="F84" s="34">
        <v>0</v>
      </c>
      <c r="G84" s="15">
        <v>-5000</v>
      </c>
      <c r="H84" s="15">
        <f t="shared" si="13"/>
        <v>67800</v>
      </c>
      <c r="I84" s="43">
        <v>76400</v>
      </c>
      <c r="J84" s="31"/>
      <c r="K84" s="33" t="s">
        <v>868</v>
      </c>
      <c r="R84" s="57">
        <f t="shared" si="8"/>
        <v>8600</v>
      </c>
    </row>
    <row r="85" spans="1:18" ht="12.75">
      <c r="A85" s="5" t="s">
        <v>139</v>
      </c>
      <c r="B85" s="23" t="s">
        <v>140</v>
      </c>
      <c r="C85" s="14" t="s">
        <v>141</v>
      </c>
      <c r="D85" s="15">
        <v>46960.05</v>
      </c>
      <c r="E85" s="15">
        <v>46200</v>
      </c>
      <c r="F85" s="34">
        <v>43950.02</v>
      </c>
      <c r="G85" s="15">
        <v>-2200</v>
      </c>
      <c r="H85" s="15">
        <f t="shared" si="13"/>
        <v>44000</v>
      </c>
      <c r="I85" s="43">
        <v>45000</v>
      </c>
      <c r="J85" s="31"/>
      <c r="K85" s="33" t="s">
        <v>868</v>
      </c>
      <c r="R85" s="57">
        <f t="shared" si="8"/>
        <v>1000</v>
      </c>
    </row>
    <row r="86" spans="1:18" ht="12.75">
      <c r="A86" s="5" t="s">
        <v>139</v>
      </c>
      <c r="B86" s="23" t="s">
        <v>11</v>
      </c>
      <c r="C86" s="14" t="s">
        <v>12</v>
      </c>
      <c r="D86" s="15">
        <v>2308.74</v>
      </c>
      <c r="E86" s="15">
        <v>4000</v>
      </c>
      <c r="F86" s="34">
        <v>2515.6</v>
      </c>
      <c r="G86" s="15"/>
      <c r="H86" s="15">
        <f t="shared" si="13"/>
        <v>4000</v>
      </c>
      <c r="I86" s="43">
        <v>5800</v>
      </c>
      <c r="J86" s="31"/>
      <c r="K86" s="33" t="s">
        <v>868</v>
      </c>
      <c r="R86" s="57">
        <f t="shared" si="8"/>
        <v>1800</v>
      </c>
    </row>
    <row r="87" spans="1:18" ht="12.75">
      <c r="A87" s="5" t="s">
        <v>139</v>
      </c>
      <c r="B87" s="23" t="s">
        <v>13</v>
      </c>
      <c r="C87" s="14" t="s">
        <v>14</v>
      </c>
      <c r="D87" s="15">
        <v>5353.77</v>
      </c>
      <c r="E87" s="15">
        <v>9400</v>
      </c>
      <c r="F87" s="34">
        <v>6009.45</v>
      </c>
      <c r="G87" s="15"/>
      <c r="H87" s="15">
        <f t="shared" si="13"/>
        <v>9400</v>
      </c>
      <c r="I87" s="43">
        <v>13800</v>
      </c>
      <c r="J87" s="31"/>
      <c r="K87" s="33" t="s">
        <v>868</v>
      </c>
      <c r="R87" s="57">
        <f t="shared" si="8"/>
        <v>4400</v>
      </c>
    </row>
    <row r="88" spans="1:18" ht="12.75">
      <c r="A88" s="5"/>
      <c r="B88" s="23"/>
      <c r="C88" s="16" t="s">
        <v>843</v>
      </c>
      <c r="D88" s="17">
        <v>0</v>
      </c>
      <c r="E88" s="17">
        <v>0</v>
      </c>
      <c r="F88" s="17">
        <v>1</v>
      </c>
      <c r="G88" s="17">
        <v>0</v>
      </c>
      <c r="H88" s="17">
        <v>0</v>
      </c>
      <c r="I88" s="7">
        <v>0</v>
      </c>
      <c r="J88" s="38"/>
      <c r="K88" s="33"/>
      <c r="R88" s="57">
        <f t="shared" si="8"/>
        <v>0</v>
      </c>
    </row>
    <row r="89" spans="1:18" ht="12.75">
      <c r="A89" s="5"/>
      <c r="B89" s="23"/>
      <c r="C89" s="16" t="s">
        <v>844</v>
      </c>
      <c r="D89" s="17">
        <f aca="true" t="shared" si="14" ref="D89:I89">SUM(D82:D87)</f>
        <v>188350.87999999998</v>
      </c>
      <c r="E89" s="17">
        <f t="shared" si="14"/>
        <v>221300</v>
      </c>
      <c r="F89" s="17">
        <f t="shared" si="14"/>
        <v>98287.25</v>
      </c>
      <c r="G89" s="17">
        <f t="shared" si="14"/>
        <v>-9000</v>
      </c>
      <c r="H89" s="17">
        <f t="shared" si="14"/>
        <v>212300</v>
      </c>
      <c r="I89" s="7">
        <f t="shared" si="14"/>
        <v>253400</v>
      </c>
      <c r="J89" s="38"/>
      <c r="K89" s="33"/>
      <c r="R89" s="57">
        <f t="shared" si="8"/>
        <v>0</v>
      </c>
    </row>
    <row r="90" spans="1:18" ht="12.75">
      <c r="A90" s="5"/>
      <c r="B90" s="23"/>
      <c r="C90" s="16" t="s">
        <v>845</v>
      </c>
      <c r="D90" s="17">
        <f aca="true" t="shared" si="15" ref="D90:I90">D88-D89</f>
        <v>-188350.87999999998</v>
      </c>
      <c r="E90" s="17">
        <f t="shared" si="15"/>
        <v>-221300</v>
      </c>
      <c r="F90" s="17">
        <f t="shared" si="15"/>
        <v>-98286.25</v>
      </c>
      <c r="G90" s="17">
        <f t="shared" si="15"/>
        <v>9000</v>
      </c>
      <c r="H90" s="17">
        <f t="shared" si="15"/>
        <v>-212300</v>
      </c>
      <c r="I90" s="7">
        <f t="shared" si="15"/>
        <v>-253400</v>
      </c>
      <c r="J90" s="38"/>
      <c r="K90" s="33"/>
      <c r="R90" s="57">
        <f t="shared" si="8"/>
        <v>0</v>
      </c>
    </row>
    <row r="91" spans="1:18" ht="12.75">
      <c r="A91" s="5" t="s">
        <v>142</v>
      </c>
      <c r="B91" s="23" t="s">
        <v>143</v>
      </c>
      <c r="C91" s="14" t="s">
        <v>144</v>
      </c>
      <c r="D91" s="15">
        <v>0</v>
      </c>
      <c r="E91" s="15">
        <v>0</v>
      </c>
      <c r="F91" s="34">
        <v>0</v>
      </c>
      <c r="G91" s="15"/>
      <c r="H91" s="15">
        <f aca="true" t="shared" si="16" ref="H91:H107">SUM(E91+G91)</f>
        <v>0</v>
      </c>
      <c r="I91" s="6">
        <f>H91</f>
        <v>0</v>
      </c>
      <c r="J91" s="31"/>
      <c r="K91" s="33" t="s">
        <v>75</v>
      </c>
      <c r="R91" s="57">
        <f t="shared" si="8"/>
        <v>0</v>
      </c>
    </row>
    <row r="92" spans="1:18" ht="12.75">
      <c r="A92" s="5" t="s">
        <v>142</v>
      </c>
      <c r="B92" s="23" t="s">
        <v>51</v>
      </c>
      <c r="C92" s="14" t="s">
        <v>52</v>
      </c>
      <c r="D92" s="15">
        <v>0</v>
      </c>
      <c r="E92" s="15">
        <v>0</v>
      </c>
      <c r="F92" s="34">
        <v>0</v>
      </c>
      <c r="G92" s="15"/>
      <c r="H92" s="15">
        <f t="shared" si="16"/>
        <v>0</v>
      </c>
      <c r="I92" s="6">
        <f>H92</f>
        <v>0</v>
      </c>
      <c r="J92" s="31"/>
      <c r="K92" s="33" t="s">
        <v>1</v>
      </c>
      <c r="R92" s="57">
        <f t="shared" si="8"/>
        <v>0</v>
      </c>
    </row>
    <row r="93" spans="1:18" ht="12.75">
      <c r="A93" s="5" t="s">
        <v>142</v>
      </c>
      <c r="B93" s="23" t="s">
        <v>145</v>
      </c>
      <c r="C93" s="14" t="s">
        <v>146</v>
      </c>
      <c r="D93" s="15">
        <v>1470.39</v>
      </c>
      <c r="E93" s="15">
        <v>600</v>
      </c>
      <c r="F93" s="34">
        <v>3644.5</v>
      </c>
      <c r="G93" s="15">
        <v>3000</v>
      </c>
      <c r="H93" s="15">
        <f t="shared" si="16"/>
        <v>3600</v>
      </c>
      <c r="I93" s="43">
        <v>600</v>
      </c>
      <c r="J93" s="31"/>
      <c r="K93" s="33" t="s">
        <v>42</v>
      </c>
      <c r="R93" s="57">
        <f t="shared" si="8"/>
        <v>0</v>
      </c>
    </row>
    <row r="94" spans="1:18" ht="12.75">
      <c r="A94" s="5" t="s">
        <v>142</v>
      </c>
      <c r="B94" s="23" t="s">
        <v>147</v>
      </c>
      <c r="C94" s="14" t="s">
        <v>148</v>
      </c>
      <c r="D94" s="15">
        <v>0</v>
      </c>
      <c r="E94" s="15">
        <v>0</v>
      </c>
      <c r="F94" s="34">
        <v>0</v>
      </c>
      <c r="G94" s="15"/>
      <c r="H94" s="15">
        <f t="shared" si="16"/>
        <v>0</v>
      </c>
      <c r="I94" s="6">
        <f>H94</f>
        <v>0</v>
      </c>
      <c r="J94" s="31"/>
      <c r="K94" s="33" t="s">
        <v>1</v>
      </c>
      <c r="R94" s="57">
        <f t="shared" si="8"/>
        <v>0</v>
      </c>
    </row>
    <row r="95" spans="1:18" ht="12.75">
      <c r="A95" s="5" t="s">
        <v>142</v>
      </c>
      <c r="B95" s="23" t="s">
        <v>149</v>
      </c>
      <c r="C95" s="14" t="s">
        <v>150</v>
      </c>
      <c r="D95" s="15">
        <v>23820.25</v>
      </c>
      <c r="E95" s="15">
        <v>30000</v>
      </c>
      <c r="F95" s="34">
        <v>18265.04</v>
      </c>
      <c r="G95" s="15"/>
      <c r="H95" s="15">
        <f t="shared" si="16"/>
        <v>30000</v>
      </c>
      <c r="I95" s="6">
        <f aca="true" t="shared" si="17" ref="I95:I106">H95</f>
        <v>30000</v>
      </c>
      <c r="J95" s="31"/>
      <c r="K95" s="33" t="s">
        <v>42</v>
      </c>
      <c r="R95" s="57">
        <f t="shared" si="8"/>
        <v>0</v>
      </c>
    </row>
    <row r="96" spans="1:18" ht="12.75">
      <c r="A96" s="5" t="s">
        <v>142</v>
      </c>
      <c r="B96" s="23" t="s">
        <v>151</v>
      </c>
      <c r="C96" s="14" t="s">
        <v>152</v>
      </c>
      <c r="D96" s="15">
        <v>6816.81</v>
      </c>
      <c r="E96" s="15">
        <v>6300</v>
      </c>
      <c r="F96" s="34">
        <v>5005.1</v>
      </c>
      <c r="G96" s="15"/>
      <c r="H96" s="15">
        <f t="shared" si="16"/>
        <v>6300</v>
      </c>
      <c r="I96" s="6">
        <f t="shared" si="17"/>
        <v>6300</v>
      </c>
      <c r="J96" s="31"/>
      <c r="K96" s="33" t="s">
        <v>42</v>
      </c>
      <c r="R96" s="57">
        <f t="shared" si="8"/>
        <v>0</v>
      </c>
    </row>
    <row r="97" spans="1:18" ht="12.75">
      <c r="A97" s="5" t="s">
        <v>142</v>
      </c>
      <c r="B97" s="23" t="s">
        <v>7</v>
      </c>
      <c r="C97" s="14" t="s">
        <v>8</v>
      </c>
      <c r="D97" s="15">
        <v>81737.91</v>
      </c>
      <c r="E97" s="15">
        <v>114200</v>
      </c>
      <c r="F97" s="34">
        <v>55636.48</v>
      </c>
      <c r="G97" s="15"/>
      <c r="H97" s="15">
        <f t="shared" si="16"/>
        <v>114200</v>
      </c>
      <c r="I97" s="43">
        <v>127800</v>
      </c>
      <c r="J97" s="31"/>
      <c r="K97" s="33" t="s">
        <v>868</v>
      </c>
      <c r="R97" s="57">
        <f t="shared" si="8"/>
        <v>13600</v>
      </c>
    </row>
    <row r="98" spans="1:18" ht="12.75">
      <c r="A98" s="5" t="s">
        <v>142</v>
      </c>
      <c r="B98" s="23" t="s">
        <v>9</v>
      </c>
      <c r="C98" s="14" t="s">
        <v>10</v>
      </c>
      <c r="D98" s="15">
        <v>0</v>
      </c>
      <c r="E98" s="15">
        <v>0</v>
      </c>
      <c r="F98" s="34">
        <v>0</v>
      </c>
      <c r="G98" s="15"/>
      <c r="H98" s="15">
        <f t="shared" si="16"/>
        <v>0</v>
      </c>
      <c r="I98" s="6">
        <f t="shared" si="17"/>
        <v>0</v>
      </c>
      <c r="J98" s="31"/>
      <c r="K98" s="33" t="s">
        <v>868</v>
      </c>
      <c r="R98" s="57">
        <f t="shared" si="8"/>
        <v>0</v>
      </c>
    </row>
    <row r="99" spans="1:18" ht="12.75">
      <c r="A99" s="5" t="s">
        <v>142</v>
      </c>
      <c r="B99" s="23" t="s">
        <v>11</v>
      </c>
      <c r="C99" s="14" t="s">
        <v>12</v>
      </c>
      <c r="D99" s="15">
        <v>7758.59</v>
      </c>
      <c r="E99" s="15">
        <v>10000</v>
      </c>
      <c r="F99" s="34">
        <v>4841.94</v>
      </c>
      <c r="G99" s="15"/>
      <c r="H99" s="15">
        <f t="shared" si="16"/>
        <v>10000</v>
      </c>
      <c r="I99" s="43">
        <v>11000</v>
      </c>
      <c r="J99" s="31"/>
      <c r="K99" s="33" t="s">
        <v>868</v>
      </c>
      <c r="R99" s="57">
        <f t="shared" si="8"/>
        <v>1000</v>
      </c>
    </row>
    <row r="100" spans="1:18" ht="12.75">
      <c r="A100" s="5" t="s">
        <v>142</v>
      </c>
      <c r="B100" s="23" t="s">
        <v>13</v>
      </c>
      <c r="C100" s="14" t="s">
        <v>14</v>
      </c>
      <c r="D100" s="15">
        <v>18012.9</v>
      </c>
      <c r="E100" s="15">
        <v>22900</v>
      </c>
      <c r="F100" s="34">
        <v>11349.68</v>
      </c>
      <c r="G100" s="15"/>
      <c r="H100" s="15">
        <f t="shared" si="16"/>
        <v>22900</v>
      </c>
      <c r="I100" s="43">
        <v>25400</v>
      </c>
      <c r="J100" s="31"/>
      <c r="K100" s="33" t="s">
        <v>868</v>
      </c>
      <c r="R100" s="57">
        <f t="shared" si="8"/>
        <v>2500</v>
      </c>
    </row>
    <row r="101" spans="1:18" ht="12.75">
      <c r="A101" s="5" t="s">
        <v>142</v>
      </c>
      <c r="B101" s="23" t="s">
        <v>73</v>
      </c>
      <c r="C101" s="14" t="s">
        <v>74</v>
      </c>
      <c r="D101" s="15">
        <v>1764.09</v>
      </c>
      <c r="E101" s="15">
        <v>0</v>
      </c>
      <c r="F101" s="34">
        <v>0</v>
      </c>
      <c r="G101" s="15"/>
      <c r="H101" s="15">
        <f t="shared" si="16"/>
        <v>0</v>
      </c>
      <c r="I101" s="6">
        <f t="shared" si="17"/>
        <v>0</v>
      </c>
      <c r="J101" s="31"/>
      <c r="K101" s="33" t="s">
        <v>75</v>
      </c>
      <c r="R101" s="57">
        <f t="shared" si="8"/>
        <v>0</v>
      </c>
    </row>
    <row r="102" spans="1:18" ht="12.75">
      <c r="A102" s="5" t="s">
        <v>142</v>
      </c>
      <c r="B102" s="23" t="s">
        <v>82</v>
      </c>
      <c r="C102" s="14" t="s">
        <v>83</v>
      </c>
      <c r="D102" s="15">
        <v>4075.08</v>
      </c>
      <c r="E102" s="15">
        <v>0</v>
      </c>
      <c r="F102" s="34">
        <v>0</v>
      </c>
      <c r="G102" s="15"/>
      <c r="H102" s="15">
        <f t="shared" si="16"/>
        <v>0</v>
      </c>
      <c r="I102" s="6">
        <f t="shared" si="17"/>
        <v>0</v>
      </c>
      <c r="J102" s="31"/>
      <c r="K102" s="33" t="s">
        <v>75</v>
      </c>
      <c r="R102" s="57">
        <f t="shared" si="8"/>
        <v>0</v>
      </c>
    </row>
    <row r="103" spans="1:18" ht="12.75">
      <c r="A103" s="5" t="s">
        <v>142</v>
      </c>
      <c r="B103" s="23" t="s">
        <v>107</v>
      </c>
      <c r="C103" s="14" t="s">
        <v>108</v>
      </c>
      <c r="D103" s="15">
        <v>1047.45</v>
      </c>
      <c r="E103" s="15">
        <v>0</v>
      </c>
      <c r="F103" s="34">
        <v>479.62</v>
      </c>
      <c r="G103" s="15"/>
      <c r="H103" s="15">
        <f t="shared" si="16"/>
        <v>0</v>
      </c>
      <c r="I103" s="6">
        <f t="shared" si="17"/>
        <v>0</v>
      </c>
      <c r="J103" s="31"/>
      <c r="K103" s="33" t="s">
        <v>1</v>
      </c>
      <c r="R103" s="57">
        <f t="shared" si="8"/>
        <v>0</v>
      </c>
    </row>
    <row r="104" spans="1:18" ht="12.75">
      <c r="A104" s="5" t="s">
        <v>142</v>
      </c>
      <c r="B104" s="23" t="s">
        <v>109</v>
      </c>
      <c r="C104" s="14" t="s">
        <v>110</v>
      </c>
      <c r="D104" s="15">
        <v>10070.49</v>
      </c>
      <c r="E104" s="15">
        <v>0</v>
      </c>
      <c r="F104" s="34">
        <v>0</v>
      </c>
      <c r="G104" s="15"/>
      <c r="H104" s="15">
        <f t="shared" si="16"/>
        <v>0</v>
      </c>
      <c r="I104" s="6">
        <f t="shared" si="17"/>
        <v>0</v>
      </c>
      <c r="J104" s="31"/>
      <c r="K104" s="33" t="s">
        <v>75</v>
      </c>
      <c r="R104" s="57">
        <f t="shared" si="8"/>
        <v>0</v>
      </c>
    </row>
    <row r="105" spans="1:18" ht="12.75">
      <c r="A105" s="5" t="s">
        <v>142</v>
      </c>
      <c r="B105" s="23" t="s">
        <v>111</v>
      </c>
      <c r="C105" s="14" t="s">
        <v>112</v>
      </c>
      <c r="D105" s="15">
        <v>19274.79</v>
      </c>
      <c r="E105" s="15">
        <v>0</v>
      </c>
      <c r="F105" s="34">
        <v>0</v>
      </c>
      <c r="G105" s="15"/>
      <c r="H105" s="15">
        <f t="shared" si="16"/>
        <v>0</v>
      </c>
      <c r="I105" s="6">
        <f t="shared" si="17"/>
        <v>0</v>
      </c>
      <c r="J105" s="31"/>
      <c r="K105" s="33" t="s">
        <v>75</v>
      </c>
      <c r="R105" s="57">
        <f t="shared" si="8"/>
        <v>0</v>
      </c>
    </row>
    <row r="106" spans="1:18" ht="12.75">
      <c r="A106" s="5" t="s">
        <v>142</v>
      </c>
      <c r="B106" s="23" t="s">
        <v>117</v>
      </c>
      <c r="C106" s="14" t="s">
        <v>118</v>
      </c>
      <c r="D106" s="15">
        <v>8878.06</v>
      </c>
      <c r="E106" s="15">
        <v>0</v>
      </c>
      <c r="F106" s="34">
        <v>0</v>
      </c>
      <c r="G106" s="15"/>
      <c r="H106" s="15">
        <f t="shared" si="16"/>
        <v>0</v>
      </c>
      <c r="I106" s="6">
        <f t="shared" si="17"/>
        <v>0</v>
      </c>
      <c r="J106" s="31"/>
      <c r="K106" s="33" t="s">
        <v>75</v>
      </c>
      <c r="R106" s="57">
        <f t="shared" si="8"/>
        <v>0</v>
      </c>
    </row>
    <row r="107" spans="1:18" ht="12.75">
      <c r="A107" s="5" t="s">
        <v>142</v>
      </c>
      <c r="B107" s="23" t="s">
        <v>153</v>
      </c>
      <c r="C107" s="14" t="s">
        <v>154</v>
      </c>
      <c r="D107" s="15">
        <v>1503.02</v>
      </c>
      <c r="E107" s="15">
        <v>1800</v>
      </c>
      <c r="F107" s="34">
        <v>1005</v>
      </c>
      <c r="G107" s="15"/>
      <c r="H107" s="15">
        <f t="shared" si="16"/>
        <v>1800</v>
      </c>
      <c r="I107" s="43">
        <v>1800</v>
      </c>
      <c r="J107" s="31"/>
      <c r="K107" s="33" t="s">
        <v>42</v>
      </c>
      <c r="R107" s="57">
        <f t="shared" si="8"/>
        <v>0</v>
      </c>
    </row>
    <row r="108" spans="1:18" ht="12.75">
      <c r="A108" s="5"/>
      <c r="B108" s="23"/>
      <c r="C108" s="16" t="s">
        <v>843</v>
      </c>
      <c r="D108" s="17">
        <f aca="true" t="shared" si="18" ref="D108:I108">SUM(D91:D96)</f>
        <v>32107.45</v>
      </c>
      <c r="E108" s="17">
        <f t="shared" si="18"/>
        <v>36900</v>
      </c>
      <c r="F108" s="17">
        <f t="shared" si="18"/>
        <v>26914.64</v>
      </c>
      <c r="G108" s="17">
        <f t="shared" si="18"/>
        <v>3000</v>
      </c>
      <c r="H108" s="17">
        <f t="shared" si="18"/>
        <v>39900</v>
      </c>
      <c r="I108" s="7">
        <f t="shared" si="18"/>
        <v>36900</v>
      </c>
      <c r="J108" s="38"/>
      <c r="K108" s="33"/>
      <c r="R108" s="57">
        <f t="shared" si="8"/>
        <v>0</v>
      </c>
    </row>
    <row r="109" spans="1:18" ht="12.75">
      <c r="A109" s="5"/>
      <c r="B109" s="23"/>
      <c r="C109" s="16" t="s">
        <v>844</v>
      </c>
      <c r="D109" s="17">
        <f aca="true" t="shared" si="19" ref="D109:I109">SUM(D97:D107)</f>
        <v>154122.37999999998</v>
      </c>
      <c r="E109" s="17">
        <f t="shared" si="19"/>
        <v>148900</v>
      </c>
      <c r="F109" s="17">
        <f t="shared" si="19"/>
        <v>73312.72</v>
      </c>
      <c r="G109" s="17">
        <f t="shared" si="19"/>
        <v>0</v>
      </c>
      <c r="H109" s="17">
        <f t="shared" si="19"/>
        <v>148900</v>
      </c>
      <c r="I109" s="7">
        <f t="shared" si="19"/>
        <v>166000</v>
      </c>
      <c r="J109" s="38"/>
      <c r="K109" s="33"/>
      <c r="R109" s="57">
        <f t="shared" si="8"/>
        <v>0</v>
      </c>
    </row>
    <row r="110" spans="1:18" ht="12.75">
      <c r="A110" s="5"/>
      <c r="B110" s="23"/>
      <c r="C110" s="16" t="s">
        <v>845</v>
      </c>
      <c r="D110" s="17">
        <f aca="true" t="shared" si="20" ref="D110:I110">D108-D109</f>
        <v>-122014.92999999998</v>
      </c>
      <c r="E110" s="17">
        <f t="shared" si="20"/>
        <v>-112000</v>
      </c>
      <c r="F110" s="17">
        <f t="shared" si="20"/>
        <v>-46398.08</v>
      </c>
      <c r="G110" s="17">
        <f t="shared" si="20"/>
        <v>3000</v>
      </c>
      <c r="H110" s="17">
        <f t="shared" si="20"/>
        <v>-109000</v>
      </c>
      <c r="I110" s="7">
        <f t="shared" si="20"/>
        <v>-129100</v>
      </c>
      <c r="J110" s="38"/>
      <c r="K110" s="33"/>
      <c r="R110" s="57">
        <f t="shared" si="8"/>
        <v>0</v>
      </c>
    </row>
    <row r="111" spans="1:18" ht="12.75">
      <c r="A111" s="5" t="s">
        <v>155</v>
      </c>
      <c r="B111" s="23" t="s">
        <v>5</v>
      </c>
      <c r="C111" s="14" t="s">
        <v>6</v>
      </c>
      <c r="D111" s="15">
        <v>50660.38</v>
      </c>
      <c r="E111" s="15">
        <v>0</v>
      </c>
      <c r="F111" s="34">
        <v>0</v>
      </c>
      <c r="G111" s="15"/>
      <c r="H111" s="15">
        <f>SUM(E111+G111)</f>
        <v>0</v>
      </c>
      <c r="I111" s="6">
        <f>H111</f>
        <v>0</v>
      </c>
      <c r="J111" s="31"/>
      <c r="K111" s="33" t="s">
        <v>868</v>
      </c>
      <c r="R111" s="57">
        <f t="shared" si="8"/>
        <v>0</v>
      </c>
    </row>
    <row r="112" spans="1:18" ht="12.75">
      <c r="A112" s="5" t="s">
        <v>155</v>
      </c>
      <c r="B112" s="23" t="s">
        <v>7</v>
      </c>
      <c r="C112" s="14" t="s">
        <v>8</v>
      </c>
      <c r="D112" s="15">
        <v>46266.09</v>
      </c>
      <c r="E112" s="15">
        <v>0</v>
      </c>
      <c r="F112" s="34">
        <v>0</v>
      </c>
      <c r="G112" s="15"/>
      <c r="H112" s="15">
        <f>SUM(E112+G112)</f>
        <v>0</v>
      </c>
      <c r="I112" s="6">
        <f>H112</f>
        <v>0</v>
      </c>
      <c r="J112" s="31"/>
      <c r="K112" s="33" t="s">
        <v>868</v>
      </c>
      <c r="R112" s="57">
        <f t="shared" si="8"/>
        <v>0</v>
      </c>
    </row>
    <row r="113" spans="1:18" ht="12.75">
      <c r="A113" s="5" t="s">
        <v>155</v>
      </c>
      <c r="B113" s="23" t="s">
        <v>9</v>
      </c>
      <c r="C113" s="14" t="s">
        <v>10</v>
      </c>
      <c r="D113" s="15">
        <v>21445.3</v>
      </c>
      <c r="E113" s="15">
        <v>0</v>
      </c>
      <c r="F113" s="34">
        <v>0</v>
      </c>
      <c r="G113" s="15"/>
      <c r="H113" s="15">
        <f>SUM(E113+G113)</f>
        <v>0</v>
      </c>
      <c r="I113" s="6">
        <f>H113</f>
        <v>0</v>
      </c>
      <c r="J113" s="31"/>
      <c r="K113" s="33" t="s">
        <v>868</v>
      </c>
      <c r="R113" s="57">
        <f t="shared" si="8"/>
        <v>0</v>
      </c>
    </row>
    <row r="114" spans="1:18" ht="12.75">
      <c r="A114" s="5" t="s">
        <v>155</v>
      </c>
      <c r="B114" s="23" t="s">
        <v>11</v>
      </c>
      <c r="C114" s="14" t="s">
        <v>12</v>
      </c>
      <c r="D114" s="15">
        <v>3918.68</v>
      </c>
      <c r="E114" s="15">
        <v>0</v>
      </c>
      <c r="F114" s="34">
        <v>0</v>
      </c>
      <c r="G114" s="15"/>
      <c r="H114" s="15">
        <f>SUM(E114+G114)</f>
        <v>0</v>
      </c>
      <c r="I114" s="6">
        <f>H114</f>
        <v>0</v>
      </c>
      <c r="J114" s="31"/>
      <c r="K114" s="33" t="s">
        <v>868</v>
      </c>
      <c r="R114" s="57">
        <f t="shared" si="8"/>
        <v>0</v>
      </c>
    </row>
    <row r="115" spans="1:18" ht="12.75">
      <c r="A115" s="5" t="s">
        <v>155</v>
      </c>
      <c r="B115" s="23" t="s">
        <v>13</v>
      </c>
      <c r="C115" s="14" t="s">
        <v>14</v>
      </c>
      <c r="D115" s="15">
        <v>9252.93</v>
      </c>
      <c r="E115" s="15">
        <v>0</v>
      </c>
      <c r="F115" s="34">
        <v>64.07</v>
      </c>
      <c r="G115" s="15"/>
      <c r="H115" s="15">
        <f>SUM(E115+G115)</f>
        <v>0</v>
      </c>
      <c r="I115" s="6">
        <f>H115</f>
        <v>0</v>
      </c>
      <c r="J115" s="31"/>
      <c r="K115" s="33" t="s">
        <v>868</v>
      </c>
      <c r="R115" s="57">
        <f t="shared" si="8"/>
        <v>0</v>
      </c>
    </row>
    <row r="116" spans="1:18" ht="12.75">
      <c r="A116" s="5"/>
      <c r="B116" s="23"/>
      <c r="C116" s="16" t="s">
        <v>843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7">
        <v>0</v>
      </c>
      <c r="J116" s="38"/>
      <c r="K116" s="33"/>
      <c r="R116" s="57">
        <f t="shared" si="8"/>
        <v>0</v>
      </c>
    </row>
    <row r="117" spans="1:18" ht="12.75">
      <c r="A117" s="5"/>
      <c r="B117" s="23"/>
      <c r="C117" s="16" t="s">
        <v>844</v>
      </c>
      <c r="D117" s="17">
        <f aca="true" t="shared" si="21" ref="D117:I117">SUM(D111:D115)</f>
        <v>131543.38</v>
      </c>
      <c r="E117" s="17">
        <f t="shared" si="21"/>
        <v>0</v>
      </c>
      <c r="F117" s="17">
        <f t="shared" si="21"/>
        <v>64.07</v>
      </c>
      <c r="G117" s="17">
        <f t="shared" si="21"/>
        <v>0</v>
      </c>
      <c r="H117" s="17">
        <f t="shared" si="21"/>
        <v>0</v>
      </c>
      <c r="I117" s="7">
        <f t="shared" si="21"/>
        <v>0</v>
      </c>
      <c r="J117" s="38"/>
      <c r="K117" s="33"/>
      <c r="R117" s="57">
        <f t="shared" si="8"/>
        <v>0</v>
      </c>
    </row>
    <row r="118" spans="1:18" ht="12.75">
      <c r="A118" s="5"/>
      <c r="B118" s="23"/>
      <c r="C118" s="16" t="s">
        <v>845</v>
      </c>
      <c r="D118" s="17">
        <f aca="true" t="shared" si="22" ref="D118:I118">D116-D117</f>
        <v>-131543.38</v>
      </c>
      <c r="E118" s="17">
        <f t="shared" si="22"/>
        <v>0</v>
      </c>
      <c r="F118" s="17">
        <f t="shared" si="22"/>
        <v>-64.07</v>
      </c>
      <c r="G118" s="17">
        <f t="shared" si="22"/>
        <v>0</v>
      </c>
      <c r="H118" s="17">
        <f t="shared" si="22"/>
        <v>0</v>
      </c>
      <c r="I118" s="7">
        <f t="shared" si="22"/>
        <v>0</v>
      </c>
      <c r="J118" s="38"/>
      <c r="K118" s="33"/>
      <c r="R118" s="57">
        <f t="shared" si="8"/>
        <v>0</v>
      </c>
    </row>
    <row r="119" spans="1:18" ht="12.75">
      <c r="A119" s="5" t="s">
        <v>156</v>
      </c>
      <c r="B119" s="23" t="s">
        <v>157</v>
      </c>
      <c r="C119" s="14" t="s">
        <v>158</v>
      </c>
      <c r="D119" s="15">
        <v>0</v>
      </c>
      <c r="E119" s="15">
        <v>0</v>
      </c>
      <c r="F119" s="34">
        <v>0</v>
      </c>
      <c r="G119" s="15"/>
      <c r="H119" s="15">
        <f aca="true" t="shared" si="23" ref="H119:H124">SUM(E119+G119)</f>
        <v>0</v>
      </c>
      <c r="I119" s="6">
        <f>H119</f>
        <v>0</v>
      </c>
      <c r="J119" s="38"/>
      <c r="K119" s="33"/>
      <c r="R119" s="57">
        <f t="shared" si="8"/>
        <v>0</v>
      </c>
    </row>
    <row r="120" spans="1:18" ht="12.75">
      <c r="A120" s="5" t="s">
        <v>156</v>
      </c>
      <c r="B120" s="23" t="s">
        <v>51</v>
      </c>
      <c r="C120" s="14" t="s">
        <v>52</v>
      </c>
      <c r="D120" s="15">
        <v>0</v>
      </c>
      <c r="E120" s="15">
        <v>0</v>
      </c>
      <c r="F120" s="34">
        <v>0</v>
      </c>
      <c r="G120" s="15"/>
      <c r="H120" s="15">
        <f t="shared" si="23"/>
        <v>0</v>
      </c>
      <c r="I120" s="6">
        <f>H120</f>
        <v>0</v>
      </c>
      <c r="J120" s="31"/>
      <c r="K120" s="33" t="s">
        <v>1</v>
      </c>
      <c r="R120" s="57">
        <f t="shared" si="8"/>
        <v>0</v>
      </c>
    </row>
    <row r="121" spans="1:18" ht="12.75">
      <c r="A121" s="5" t="s">
        <v>156</v>
      </c>
      <c r="B121" s="23" t="s">
        <v>7</v>
      </c>
      <c r="C121" s="14" t="s">
        <v>8</v>
      </c>
      <c r="D121" s="15">
        <v>51963.55</v>
      </c>
      <c r="E121" s="15">
        <v>54500</v>
      </c>
      <c r="F121" s="34">
        <v>25405.59</v>
      </c>
      <c r="G121" s="15"/>
      <c r="H121" s="15">
        <f t="shared" si="23"/>
        <v>54500</v>
      </c>
      <c r="I121" s="43">
        <v>56400</v>
      </c>
      <c r="J121" s="31"/>
      <c r="K121" s="33" t="s">
        <v>868</v>
      </c>
      <c r="R121" s="57">
        <f t="shared" si="8"/>
        <v>1900</v>
      </c>
    </row>
    <row r="122" spans="1:18" ht="12.75">
      <c r="A122" s="5" t="s">
        <v>156</v>
      </c>
      <c r="B122" s="23" t="s">
        <v>11</v>
      </c>
      <c r="C122" s="14" t="s">
        <v>12</v>
      </c>
      <c r="D122" s="15">
        <v>4445.56</v>
      </c>
      <c r="E122" s="15">
        <v>4700</v>
      </c>
      <c r="F122" s="34">
        <v>2145.52</v>
      </c>
      <c r="G122" s="15"/>
      <c r="H122" s="15">
        <f t="shared" si="23"/>
        <v>4700</v>
      </c>
      <c r="I122" s="43">
        <v>4800</v>
      </c>
      <c r="J122" s="31"/>
      <c r="K122" s="33" t="s">
        <v>868</v>
      </c>
      <c r="R122" s="57">
        <f t="shared" si="8"/>
        <v>100</v>
      </c>
    </row>
    <row r="123" spans="1:18" ht="12.75">
      <c r="A123" s="5" t="s">
        <v>156</v>
      </c>
      <c r="B123" s="23" t="s">
        <v>13</v>
      </c>
      <c r="C123" s="14" t="s">
        <v>14</v>
      </c>
      <c r="D123" s="15">
        <v>10530.09</v>
      </c>
      <c r="E123" s="15">
        <v>10900</v>
      </c>
      <c r="F123" s="34">
        <v>5104.41</v>
      </c>
      <c r="G123" s="15"/>
      <c r="H123" s="15">
        <f t="shared" si="23"/>
        <v>10900</v>
      </c>
      <c r="I123" s="43">
        <v>11300</v>
      </c>
      <c r="J123" s="31"/>
      <c r="K123" s="33" t="s">
        <v>868</v>
      </c>
      <c r="R123" s="57">
        <f t="shared" si="8"/>
        <v>400</v>
      </c>
    </row>
    <row r="124" spans="1:18" ht="12.75">
      <c r="A124" s="5" t="s">
        <v>156</v>
      </c>
      <c r="B124" s="23" t="s">
        <v>129</v>
      </c>
      <c r="C124" s="14" t="s">
        <v>130</v>
      </c>
      <c r="D124" s="15">
        <v>532.28</v>
      </c>
      <c r="E124" s="15">
        <v>700</v>
      </c>
      <c r="F124" s="34">
        <v>83</v>
      </c>
      <c r="G124" s="15"/>
      <c r="H124" s="15">
        <f t="shared" si="23"/>
        <v>700</v>
      </c>
      <c r="I124" s="43">
        <v>500</v>
      </c>
      <c r="J124" s="31"/>
      <c r="K124" s="33" t="s">
        <v>42</v>
      </c>
      <c r="R124" s="57">
        <f t="shared" si="8"/>
        <v>0</v>
      </c>
    </row>
    <row r="125" spans="1:18" ht="12.75">
      <c r="A125" s="5"/>
      <c r="B125" s="23"/>
      <c r="C125" s="16" t="s">
        <v>843</v>
      </c>
      <c r="D125" s="17">
        <f>SUM(D119:D120)</f>
        <v>0</v>
      </c>
      <c r="E125" s="17">
        <f>SUM(E119:E120)</f>
        <v>0</v>
      </c>
      <c r="F125" s="17">
        <f>SUM(F119:F120)</f>
        <v>0</v>
      </c>
      <c r="G125" s="17">
        <f>SUM(G119:G120)</f>
        <v>0</v>
      </c>
      <c r="H125" s="17">
        <f>SUM(H119:H120)</f>
        <v>0</v>
      </c>
      <c r="I125" s="7">
        <f>SUM(I120)</f>
        <v>0</v>
      </c>
      <c r="J125" s="38"/>
      <c r="K125" s="33"/>
      <c r="R125" s="57">
        <f t="shared" si="8"/>
        <v>0</v>
      </c>
    </row>
    <row r="126" spans="1:18" ht="12.75">
      <c r="A126" s="5"/>
      <c r="B126" s="23"/>
      <c r="C126" s="16" t="s">
        <v>844</v>
      </c>
      <c r="D126" s="17">
        <f aca="true" t="shared" si="24" ref="D126:I126">SUM(D121:D124)</f>
        <v>67471.48</v>
      </c>
      <c r="E126" s="17">
        <f t="shared" si="24"/>
        <v>70800</v>
      </c>
      <c r="F126" s="17">
        <f t="shared" si="24"/>
        <v>32738.52</v>
      </c>
      <c r="G126" s="17">
        <f t="shared" si="24"/>
        <v>0</v>
      </c>
      <c r="H126" s="17">
        <f t="shared" si="24"/>
        <v>70800</v>
      </c>
      <c r="I126" s="7">
        <f t="shared" si="24"/>
        <v>73000</v>
      </c>
      <c r="J126" s="38"/>
      <c r="K126" s="33"/>
      <c r="R126" s="57">
        <f t="shared" si="8"/>
        <v>0</v>
      </c>
    </row>
    <row r="127" spans="1:18" ht="12.75">
      <c r="A127" s="5"/>
      <c r="B127" s="23"/>
      <c r="C127" s="16" t="s">
        <v>845</v>
      </c>
      <c r="D127" s="17">
        <f aca="true" t="shared" si="25" ref="D127:I127">D125-D126</f>
        <v>-67471.48</v>
      </c>
      <c r="E127" s="17">
        <f t="shared" si="25"/>
        <v>-70800</v>
      </c>
      <c r="F127" s="17">
        <f t="shared" si="25"/>
        <v>-32738.52</v>
      </c>
      <c r="G127" s="17">
        <f t="shared" si="25"/>
        <v>0</v>
      </c>
      <c r="H127" s="17">
        <f t="shared" si="25"/>
        <v>-70800</v>
      </c>
      <c r="I127" s="7">
        <f t="shared" si="25"/>
        <v>-73000</v>
      </c>
      <c r="J127" s="38"/>
      <c r="K127" s="33"/>
      <c r="R127" s="57">
        <f t="shared" si="8"/>
        <v>0</v>
      </c>
    </row>
    <row r="128" spans="1:18" ht="12.75">
      <c r="A128" s="5" t="s">
        <v>159</v>
      </c>
      <c r="B128" s="23" t="s">
        <v>160</v>
      </c>
      <c r="C128" s="14" t="s">
        <v>161</v>
      </c>
      <c r="D128" s="15">
        <v>800</v>
      </c>
      <c r="E128" s="15">
        <v>1000</v>
      </c>
      <c r="F128" s="34">
        <v>550</v>
      </c>
      <c r="G128" s="15"/>
      <c r="H128" s="15">
        <f aca="true" t="shared" si="26" ref="H128:H137">SUM(E128+G128)</f>
        <v>1000</v>
      </c>
      <c r="I128" s="6">
        <f>H128</f>
        <v>1000</v>
      </c>
      <c r="J128" s="31"/>
      <c r="K128" s="33" t="s">
        <v>96</v>
      </c>
      <c r="R128" s="57">
        <f t="shared" si="8"/>
        <v>0</v>
      </c>
    </row>
    <row r="129" spans="1:18" ht="12.75">
      <c r="A129" s="5" t="s">
        <v>159</v>
      </c>
      <c r="B129" s="23" t="s">
        <v>51</v>
      </c>
      <c r="C129" s="14" t="s">
        <v>52</v>
      </c>
      <c r="D129" s="15">
        <v>0</v>
      </c>
      <c r="E129" s="15">
        <v>0</v>
      </c>
      <c r="F129" s="34">
        <v>0</v>
      </c>
      <c r="G129" s="15"/>
      <c r="H129" s="15">
        <f t="shared" si="26"/>
        <v>0</v>
      </c>
      <c r="I129" s="6">
        <f aca="true" t="shared" si="27" ref="I129:I137">H129</f>
        <v>0</v>
      </c>
      <c r="J129" s="31"/>
      <c r="K129" s="33" t="s">
        <v>1</v>
      </c>
      <c r="R129" s="57">
        <f t="shared" si="8"/>
        <v>0</v>
      </c>
    </row>
    <row r="130" spans="1:18" ht="12.75">
      <c r="A130" s="5" t="s">
        <v>159</v>
      </c>
      <c r="B130" s="23" t="s">
        <v>5</v>
      </c>
      <c r="C130" s="14" t="s">
        <v>6</v>
      </c>
      <c r="D130" s="15">
        <v>0</v>
      </c>
      <c r="E130" s="15">
        <v>0</v>
      </c>
      <c r="F130" s="34">
        <v>0</v>
      </c>
      <c r="G130" s="15"/>
      <c r="H130" s="15">
        <f t="shared" si="26"/>
        <v>0</v>
      </c>
      <c r="I130" s="6">
        <f t="shared" si="27"/>
        <v>0</v>
      </c>
      <c r="J130" s="31"/>
      <c r="K130" s="33" t="s">
        <v>868</v>
      </c>
      <c r="R130" s="57">
        <f t="shared" si="8"/>
        <v>0</v>
      </c>
    </row>
    <row r="131" spans="1:18" ht="12.75">
      <c r="A131" s="5" t="s">
        <v>159</v>
      </c>
      <c r="B131" s="23" t="s">
        <v>7</v>
      </c>
      <c r="C131" s="14" t="s">
        <v>8</v>
      </c>
      <c r="D131" s="15">
        <v>151368.73</v>
      </c>
      <c r="E131" s="15">
        <v>176400</v>
      </c>
      <c r="F131" s="34">
        <v>65776.1</v>
      </c>
      <c r="G131" s="15"/>
      <c r="H131" s="15">
        <f t="shared" si="26"/>
        <v>176400</v>
      </c>
      <c r="I131" s="43">
        <v>192100</v>
      </c>
      <c r="J131" s="31"/>
      <c r="K131" s="33" t="s">
        <v>868</v>
      </c>
      <c r="R131" s="57">
        <f aca="true" t="shared" si="28" ref="R131:R194">IF(K131="SN 01",I131-H131,0)</f>
        <v>15700</v>
      </c>
    </row>
    <row r="132" spans="1:18" ht="12.75">
      <c r="A132" s="5" t="s">
        <v>159</v>
      </c>
      <c r="B132" s="23" t="s">
        <v>9</v>
      </c>
      <c r="C132" s="14" t="s">
        <v>10</v>
      </c>
      <c r="D132" s="15">
        <v>0</v>
      </c>
      <c r="E132" s="15">
        <v>0</v>
      </c>
      <c r="F132" s="34">
        <v>0</v>
      </c>
      <c r="G132" s="15"/>
      <c r="H132" s="15">
        <f t="shared" si="26"/>
        <v>0</v>
      </c>
      <c r="I132" s="6">
        <f t="shared" si="27"/>
        <v>0</v>
      </c>
      <c r="J132" s="31"/>
      <c r="K132" s="33" t="s">
        <v>868</v>
      </c>
      <c r="R132" s="57">
        <f t="shared" si="28"/>
        <v>0</v>
      </c>
    </row>
    <row r="133" spans="1:18" ht="12.75">
      <c r="A133" s="5" t="s">
        <v>159</v>
      </c>
      <c r="B133" s="23" t="s">
        <v>11</v>
      </c>
      <c r="C133" s="14" t="s">
        <v>12</v>
      </c>
      <c r="D133" s="15">
        <v>12923.53</v>
      </c>
      <c r="E133" s="15">
        <v>15300</v>
      </c>
      <c r="F133" s="34">
        <v>6392.75</v>
      </c>
      <c r="G133" s="15"/>
      <c r="H133" s="15">
        <f t="shared" si="26"/>
        <v>15300</v>
      </c>
      <c r="I133" s="43">
        <v>16200</v>
      </c>
      <c r="J133" s="31"/>
      <c r="K133" s="33" t="s">
        <v>868</v>
      </c>
      <c r="R133" s="57">
        <f t="shared" si="28"/>
        <v>900</v>
      </c>
    </row>
    <row r="134" spans="1:18" ht="12.75">
      <c r="A134" s="5" t="s">
        <v>159</v>
      </c>
      <c r="B134" s="23" t="s">
        <v>13</v>
      </c>
      <c r="C134" s="14" t="s">
        <v>14</v>
      </c>
      <c r="D134" s="15">
        <v>29726.85</v>
      </c>
      <c r="E134" s="15">
        <v>35400</v>
      </c>
      <c r="F134" s="34">
        <v>12643.86</v>
      </c>
      <c r="G134" s="15"/>
      <c r="H134" s="15">
        <f t="shared" si="26"/>
        <v>35400</v>
      </c>
      <c r="I134" s="43">
        <v>38200</v>
      </c>
      <c r="J134" s="31"/>
      <c r="K134" s="33" t="s">
        <v>868</v>
      </c>
      <c r="R134" s="57">
        <f t="shared" si="28"/>
        <v>2800</v>
      </c>
    </row>
    <row r="135" spans="1:18" ht="12.75">
      <c r="A135" s="5" t="s">
        <v>159</v>
      </c>
      <c r="B135" s="23" t="s">
        <v>71</v>
      </c>
      <c r="C135" s="14" t="s">
        <v>72</v>
      </c>
      <c r="D135" s="15">
        <v>7000</v>
      </c>
      <c r="E135" s="15">
        <v>0</v>
      </c>
      <c r="F135" s="34">
        <v>374.07</v>
      </c>
      <c r="G135" s="15"/>
      <c r="H135" s="15">
        <f t="shared" si="26"/>
        <v>0</v>
      </c>
      <c r="I135" s="6">
        <f t="shared" si="27"/>
        <v>0</v>
      </c>
      <c r="J135" s="31"/>
      <c r="K135" s="33" t="s">
        <v>873</v>
      </c>
      <c r="R135" s="57">
        <f t="shared" si="28"/>
        <v>0</v>
      </c>
    </row>
    <row r="136" spans="1:18" ht="12.75">
      <c r="A136" s="5" t="s">
        <v>159</v>
      </c>
      <c r="B136" s="23" t="s">
        <v>123</v>
      </c>
      <c r="C136" s="14" t="s">
        <v>124</v>
      </c>
      <c r="D136" s="15">
        <v>6206.39</v>
      </c>
      <c r="E136" s="15">
        <v>3000</v>
      </c>
      <c r="F136" s="34">
        <v>1779.75</v>
      </c>
      <c r="G136" s="15"/>
      <c r="H136" s="15">
        <f t="shared" si="26"/>
        <v>3000</v>
      </c>
      <c r="I136" s="6">
        <f t="shared" si="27"/>
        <v>3000</v>
      </c>
      <c r="J136" s="31"/>
      <c r="K136" s="33" t="s">
        <v>96</v>
      </c>
      <c r="R136" s="57">
        <f t="shared" si="28"/>
        <v>0</v>
      </c>
    </row>
    <row r="137" spans="1:18" ht="12.75">
      <c r="A137" s="5" t="s">
        <v>159</v>
      </c>
      <c r="B137" s="23" t="s">
        <v>129</v>
      </c>
      <c r="C137" s="14" t="s">
        <v>130</v>
      </c>
      <c r="D137" s="15">
        <v>0</v>
      </c>
      <c r="E137" s="15">
        <v>0</v>
      </c>
      <c r="F137" s="34">
        <v>0</v>
      </c>
      <c r="G137" s="15"/>
      <c r="H137" s="15">
        <f t="shared" si="26"/>
        <v>0</v>
      </c>
      <c r="I137" s="6">
        <f t="shared" si="27"/>
        <v>0</v>
      </c>
      <c r="J137" s="31"/>
      <c r="K137" s="33" t="s">
        <v>96</v>
      </c>
      <c r="R137" s="57">
        <f t="shared" si="28"/>
        <v>0</v>
      </c>
    </row>
    <row r="138" spans="1:18" ht="12.75">
      <c r="A138" s="5"/>
      <c r="B138" s="23"/>
      <c r="C138" s="16" t="s">
        <v>843</v>
      </c>
      <c r="D138" s="17">
        <f aca="true" t="shared" si="29" ref="D138:I138">SUM(D128:D129)</f>
        <v>800</v>
      </c>
      <c r="E138" s="17">
        <f t="shared" si="29"/>
        <v>1000</v>
      </c>
      <c r="F138" s="17">
        <f t="shared" si="29"/>
        <v>550</v>
      </c>
      <c r="G138" s="17">
        <f t="shared" si="29"/>
        <v>0</v>
      </c>
      <c r="H138" s="17">
        <f t="shared" si="29"/>
        <v>1000</v>
      </c>
      <c r="I138" s="7">
        <f t="shared" si="29"/>
        <v>1000</v>
      </c>
      <c r="J138" s="38"/>
      <c r="K138" s="33"/>
      <c r="R138" s="57">
        <f t="shared" si="28"/>
        <v>0</v>
      </c>
    </row>
    <row r="139" spans="1:18" ht="12.75">
      <c r="A139" s="5"/>
      <c r="B139" s="23"/>
      <c r="C139" s="16" t="s">
        <v>844</v>
      </c>
      <c r="D139" s="17">
        <f aca="true" t="shared" si="30" ref="D139:I139">SUM(D130:D137)</f>
        <v>207225.50000000003</v>
      </c>
      <c r="E139" s="17">
        <f t="shared" si="30"/>
        <v>230100</v>
      </c>
      <c r="F139" s="17">
        <f t="shared" si="30"/>
        <v>86966.53000000001</v>
      </c>
      <c r="G139" s="17">
        <f t="shared" si="30"/>
        <v>0</v>
      </c>
      <c r="H139" s="17">
        <f t="shared" si="30"/>
        <v>230100</v>
      </c>
      <c r="I139" s="7">
        <f t="shared" si="30"/>
        <v>249500</v>
      </c>
      <c r="J139" s="38"/>
      <c r="K139" s="33"/>
      <c r="R139" s="57">
        <f t="shared" si="28"/>
        <v>0</v>
      </c>
    </row>
    <row r="140" spans="1:18" ht="12.75">
      <c r="A140" s="5"/>
      <c r="B140" s="23"/>
      <c r="C140" s="16" t="s">
        <v>845</v>
      </c>
      <c r="D140" s="17">
        <f aca="true" t="shared" si="31" ref="D140:I140">D138-D139</f>
        <v>-206425.50000000003</v>
      </c>
      <c r="E140" s="17">
        <f t="shared" si="31"/>
        <v>-229100</v>
      </c>
      <c r="F140" s="17">
        <f t="shared" si="31"/>
        <v>-86416.53000000001</v>
      </c>
      <c r="G140" s="17">
        <f t="shared" si="31"/>
        <v>0</v>
      </c>
      <c r="H140" s="17">
        <f t="shared" si="31"/>
        <v>-229100</v>
      </c>
      <c r="I140" s="7">
        <f t="shared" si="31"/>
        <v>-248500</v>
      </c>
      <c r="J140" s="38"/>
      <c r="K140" s="33"/>
      <c r="R140" s="57">
        <f t="shared" si="28"/>
        <v>0</v>
      </c>
    </row>
    <row r="141" spans="1:18" ht="12.75">
      <c r="A141" s="5" t="s">
        <v>162</v>
      </c>
      <c r="B141" s="23" t="s">
        <v>160</v>
      </c>
      <c r="C141" s="14" t="s">
        <v>161</v>
      </c>
      <c r="D141" s="15">
        <v>29993</v>
      </c>
      <c r="E141" s="15">
        <v>25000</v>
      </c>
      <c r="F141" s="34">
        <v>20194</v>
      </c>
      <c r="G141" s="15"/>
      <c r="H141" s="15">
        <f aca="true" t="shared" si="32" ref="H141:H153">SUM(E141+G141)</f>
        <v>25000</v>
      </c>
      <c r="I141" s="6">
        <f>H141</f>
        <v>25000</v>
      </c>
      <c r="J141" s="31"/>
      <c r="K141" s="33" t="s">
        <v>42</v>
      </c>
      <c r="R141" s="57">
        <f t="shared" si="28"/>
        <v>0</v>
      </c>
    </row>
    <row r="142" spans="1:18" ht="12.75">
      <c r="A142" s="5" t="s">
        <v>162</v>
      </c>
      <c r="B142" s="23" t="s">
        <v>143</v>
      </c>
      <c r="C142" s="14" t="s">
        <v>163</v>
      </c>
      <c r="D142" s="15">
        <v>1266</v>
      </c>
      <c r="E142" s="15">
        <v>1000</v>
      </c>
      <c r="F142" s="34">
        <v>543.5</v>
      </c>
      <c r="G142" s="15"/>
      <c r="H142" s="15">
        <f t="shared" si="32"/>
        <v>1000</v>
      </c>
      <c r="I142" s="6">
        <f>H142</f>
        <v>1000</v>
      </c>
      <c r="J142" s="31"/>
      <c r="K142" s="33" t="s">
        <v>42</v>
      </c>
      <c r="R142" s="57">
        <f t="shared" si="28"/>
        <v>0</v>
      </c>
    </row>
    <row r="143" spans="1:18" ht="12.75">
      <c r="A143" s="5" t="s">
        <v>162</v>
      </c>
      <c r="B143" s="23" t="s">
        <v>45</v>
      </c>
      <c r="C143" s="14" t="s">
        <v>164</v>
      </c>
      <c r="D143" s="15">
        <v>220</v>
      </c>
      <c r="E143" s="15">
        <v>500</v>
      </c>
      <c r="F143" s="34">
        <v>80</v>
      </c>
      <c r="G143" s="15"/>
      <c r="H143" s="15">
        <f t="shared" si="32"/>
        <v>500</v>
      </c>
      <c r="I143" s="6">
        <f>H143</f>
        <v>500</v>
      </c>
      <c r="J143" s="31"/>
      <c r="K143" s="33" t="s">
        <v>42</v>
      </c>
      <c r="R143" s="57">
        <f t="shared" si="28"/>
        <v>0</v>
      </c>
    </row>
    <row r="144" spans="1:18" ht="12.75">
      <c r="A144" s="5" t="s">
        <v>162</v>
      </c>
      <c r="B144" s="23" t="s">
        <v>165</v>
      </c>
      <c r="C144" s="14" t="s">
        <v>166</v>
      </c>
      <c r="D144" s="15">
        <v>0</v>
      </c>
      <c r="E144" s="15">
        <v>5000</v>
      </c>
      <c r="F144" s="34">
        <v>0</v>
      </c>
      <c r="G144" s="15">
        <v>-5000</v>
      </c>
      <c r="H144" s="15">
        <f t="shared" si="32"/>
        <v>0</v>
      </c>
      <c r="I144" s="43">
        <v>15000</v>
      </c>
      <c r="J144" s="31"/>
      <c r="K144" s="33" t="s">
        <v>167</v>
      </c>
      <c r="R144" s="57">
        <f t="shared" si="28"/>
        <v>0</v>
      </c>
    </row>
    <row r="145" spans="1:18" ht="12.75">
      <c r="A145" s="5" t="s">
        <v>162</v>
      </c>
      <c r="B145" s="23" t="s">
        <v>5</v>
      </c>
      <c r="C145" s="14" t="s">
        <v>6</v>
      </c>
      <c r="D145" s="15">
        <v>35840.15</v>
      </c>
      <c r="E145" s="15">
        <v>36300</v>
      </c>
      <c r="F145" s="34">
        <v>20375.39</v>
      </c>
      <c r="G145" s="15">
        <v>-1500</v>
      </c>
      <c r="H145" s="15">
        <f t="shared" si="32"/>
        <v>34800</v>
      </c>
      <c r="I145" s="43">
        <v>37100</v>
      </c>
      <c r="J145" s="31"/>
      <c r="K145" s="33" t="s">
        <v>868</v>
      </c>
      <c r="R145" s="57">
        <f t="shared" si="28"/>
        <v>2300</v>
      </c>
    </row>
    <row r="146" spans="1:18" ht="12.75">
      <c r="A146" s="5" t="s">
        <v>162</v>
      </c>
      <c r="B146" s="23" t="s">
        <v>7</v>
      </c>
      <c r="C146" s="14" t="s">
        <v>8</v>
      </c>
      <c r="D146" s="15">
        <v>98447.28</v>
      </c>
      <c r="E146" s="15">
        <v>101000</v>
      </c>
      <c r="F146" s="34">
        <v>47412.48</v>
      </c>
      <c r="G146" s="15"/>
      <c r="H146" s="15">
        <f t="shared" si="32"/>
        <v>101000</v>
      </c>
      <c r="I146" s="43">
        <v>105300</v>
      </c>
      <c r="J146" s="31"/>
      <c r="K146" s="33" t="s">
        <v>868</v>
      </c>
      <c r="R146" s="57">
        <f t="shared" si="28"/>
        <v>4300</v>
      </c>
    </row>
    <row r="147" spans="1:18" ht="12.75">
      <c r="A147" s="5" t="s">
        <v>162</v>
      </c>
      <c r="B147" s="23" t="s">
        <v>9</v>
      </c>
      <c r="C147" s="14" t="s">
        <v>10</v>
      </c>
      <c r="D147" s="15">
        <v>15946.75</v>
      </c>
      <c r="E147" s="15">
        <v>16400</v>
      </c>
      <c r="F147" s="34">
        <v>0</v>
      </c>
      <c r="G147" s="15">
        <v>-1100</v>
      </c>
      <c r="H147" s="15">
        <f t="shared" si="32"/>
        <v>15300</v>
      </c>
      <c r="I147" s="43">
        <v>17200</v>
      </c>
      <c r="J147" s="31"/>
      <c r="K147" s="33" t="s">
        <v>868</v>
      </c>
      <c r="R147" s="57">
        <f t="shared" si="28"/>
        <v>1900</v>
      </c>
    </row>
    <row r="148" spans="1:18" ht="12.75">
      <c r="A148" s="5" t="s">
        <v>162</v>
      </c>
      <c r="B148" s="23" t="s">
        <v>11</v>
      </c>
      <c r="C148" s="14" t="s">
        <v>12</v>
      </c>
      <c r="D148" s="15">
        <v>8531.9</v>
      </c>
      <c r="E148" s="15">
        <v>8700</v>
      </c>
      <c r="F148" s="34">
        <v>4063.43</v>
      </c>
      <c r="G148" s="15"/>
      <c r="H148" s="15">
        <f t="shared" si="32"/>
        <v>8700</v>
      </c>
      <c r="I148" s="43">
        <v>9000</v>
      </c>
      <c r="J148" s="31"/>
      <c r="K148" s="33" t="s">
        <v>868</v>
      </c>
      <c r="R148" s="57">
        <f t="shared" si="28"/>
        <v>300</v>
      </c>
    </row>
    <row r="149" spans="1:18" ht="12.75">
      <c r="A149" s="5" t="s">
        <v>162</v>
      </c>
      <c r="B149" s="23" t="s">
        <v>13</v>
      </c>
      <c r="C149" s="14" t="s">
        <v>14</v>
      </c>
      <c r="D149" s="15">
        <v>20177.27</v>
      </c>
      <c r="E149" s="15">
        <v>20200</v>
      </c>
      <c r="F149" s="34">
        <v>9655.41</v>
      </c>
      <c r="G149" s="15"/>
      <c r="H149" s="15">
        <f t="shared" si="32"/>
        <v>20200</v>
      </c>
      <c r="I149" s="43">
        <v>20900</v>
      </c>
      <c r="J149" s="31"/>
      <c r="K149" s="33" t="s">
        <v>868</v>
      </c>
      <c r="R149" s="57">
        <f t="shared" si="28"/>
        <v>700</v>
      </c>
    </row>
    <row r="150" spans="1:18" ht="12.75">
      <c r="A150" s="5" t="s">
        <v>162</v>
      </c>
      <c r="B150" s="23" t="s">
        <v>168</v>
      </c>
      <c r="C150" s="14" t="s">
        <v>169</v>
      </c>
      <c r="D150" s="15">
        <v>1193.5</v>
      </c>
      <c r="E150" s="15">
        <v>1200</v>
      </c>
      <c r="F150" s="34">
        <v>572.45</v>
      </c>
      <c r="G150" s="15"/>
      <c r="H150" s="15">
        <f t="shared" si="32"/>
        <v>1200</v>
      </c>
      <c r="I150" s="6">
        <f>H150</f>
        <v>1200</v>
      </c>
      <c r="J150" s="31"/>
      <c r="K150" s="33" t="s">
        <v>42</v>
      </c>
      <c r="R150" s="57">
        <f t="shared" si="28"/>
        <v>0</v>
      </c>
    </row>
    <row r="151" spans="1:18" ht="12.75">
      <c r="A151" s="5" t="s">
        <v>162</v>
      </c>
      <c r="B151" s="23" t="s">
        <v>170</v>
      </c>
      <c r="C151" s="14" t="s">
        <v>171</v>
      </c>
      <c r="D151" s="15">
        <v>67.17</v>
      </c>
      <c r="E151" s="15">
        <v>300</v>
      </c>
      <c r="F151" s="34">
        <v>115.5</v>
      </c>
      <c r="G151" s="15"/>
      <c r="H151" s="15">
        <f t="shared" si="32"/>
        <v>300</v>
      </c>
      <c r="I151" s="6">
        <f>H151</f>
        <v>300</v>
      </c>
      <c r="J151" s="31"/>
      <c r="K151" s="33" t="s">
        <v>42</v>
      </c>
      <c r="R151" s="57">
        <f t="shared" si="28"/>
        <v>0</v>
      </c>
    </row>
    <row r="152" spans="1:18" ht="12.75">
      <c r="A152" s="5" t="s">
        <v>162</v>
      </c>
      <c r="B152" s="23" t="s">
        <v>172</v>
      </c>
      <c r="C152" s="14" t="s">
        <v>173</v>
      </c>
      <c r="D152" s="15">
        <v>0</v>
      </c>
      <c r="E152" s="15">
        <v>7500</v>
      </c>
      <c r="F152" s="34">
        <v>11200.14</v>
      </c>
      <c r="G152" s="15">
        <v>3800</v>
      </c>
      <c r="H152" s="15">
        <f t="shared" si="32"/>
        <v>11300</v>
      </c>
      <c r="I152" s="43">
        <v>36000</v>
      </c>
      <c r="J152" s="31"/>
      <c r="K152" s="33" t="s">
        <v>167</v>
      </c>
      <c r="R152" s="57">
        <f t="shared" si="28"/>
        <v>0</v>
      </c>
    </row>
    <row r="153" spans="1:18" ht="12.75">
      <c r="A153" s="5" t="s">
        <v>162</v>
      </c>
      <c r="B153" s="23" t="s">
        <v>135</v>
      </c>
      <c r="C153" s="14" t="s">
        <v>136</v>
      </c>
      <c r="D153" s="15">
        <v>0</v>
      </c>
      <c r="E153" s="15">
        <v>0</v>
      </c>
      <c r="F153" s="34">
        <v>0</v>
      </c>
      <c r="G153" s="15"/>
      <c r="H153" s="15">
        <f t="shared" si="32"/>
        <v>0</v>
      </c>
      <c r="I153" s="6">
        <f>H153</f>
        <v>0</v>
      </c>
      <c r="J153" s="31"/>
      <c r="K153" s="33" t="s">
        <v>42</v>
      </c>
      <c r="R153" s="57">
        <f t="shared" si="28"/>
        <v>0</v>
      </c>
    </row>
    <row r="154" spans="1:18" ht="12.75">
      <c r="A154" s="5"/>
      <c r="B154" s="23"/>
      <c r="C154" s="16" t="s">
        <v>843</v>
      </c>
      <c r="D154" s="17">
        <f aca="true" t="shared" si="33" ref="D154:I154">SUM(D141:D144)</f>
        <v>31479</v>
      </c>
      <c r="E154" s="17">
        <f t="shared" si="33"/>
        <v>31500</v>
      </c>
      <c r="F154" s="17">
        <f t="shared" si="33"/>
        <v>20817.5</v>
      </c>
      <c r="G154" s="17">
        <f t="shared" si="33"/>
        <v>-5000</v>
      </c>
      <c r="H154" s="17">
        <f t="shared" si="33"/>
        <v>26500</v>
      </c>
      <c r="I154" s="7">
        <f t="shared" si="33"/>
        <v>41500</v>
      </c>
      <c r="J154" s="38"/>
      <c r="K154" s="33"/>
      <c r="R154" s="57">
        <f t="shared" si="28"/>
        <v>0</v>
      </c>
    </row>
    <row r="155" spans="1:18" ht="12.75">
      <c r="A155" s="5"/>
      <c r="B155" s="23"/>
      <c r="C155" s="16" t="s">
        <v>844</v>
      </c>
      <c r="D155" s="17">
        <f aca="true" t="shared" si="34" ref="D155:I155">SUM(D145:D153)</f>
        <v>180204.02</v>
      </c>
      <c r="E155" s="17">
        <f t="shared" si="34"/>
        <v>191600</v>
      </c>
      <c r="F155" s="17">
        <f t="shared" si="34"/>
        <v>93394.79999999999</v>
      </c>
      <c r="G155" s="17">
        <f t="shared" si="34"/>
        <v>1200</v>
      </c>
      <c r="H155" s="17">
        <f t="shared" si="34"/>
        <v>192800</v>
      </c>
      <c r="I155" s="7">
        <f t="shared" si="34"/>
        <v>227000</v>
      </c>
      <c r="J155" s="38"/>
      <c r="K155" s="33"/>
      <c r="R155" s="57">
        <f t="shared" si="28"/>
        <v>0</v>
      </c>
    </row>
    <row r="156" spans="1:18" ht="12.75">
      <c r="A156" s="5"/>
      <c r="B156" s="23"/>
      <c r="C156" s="16" t="s">
        <v>845</v>
      </c>
      <c r="D156" s="17">
        <f aca="true" t="shared" si="35" ref="D156:I156">D154-D155</f>
        <v>-148725.02</v>
      </c>
      <c r="E156" s="17">
        <f t="shared" si="35"/>
        <v>-160100</v>
      </c>
      <c r="F156" s="17">
        <f t="shared" si="35"/>
        <v>-72577.29999999999</v>
      </c>
      <c r="G156" s="17">
        <f t="shared" si="35"/>
        <v>-6200</v>
      </c>
      <c r="H156" s="17">
        <f t="shared" si="35"/>
        <v>-166300</v>
      </c>
      <c r="I156" s="7">
        <f t="shared" si="35"/>
        <v>-185500</v>
      </c>
      <c r="J156" s="38"/>
      <c r="K156" s="33"/>
      <c r="R156" s="57">
        <f t="shared" si="28"/>
        <v>0</v>
      </c>
    </row>
    <row r="157" spans="1:18" ht="12.75">
      <c r="A157" s="5" t="s">
        <v>174</v>
      </c>
      <c r="B157" s="23" t="s">
        <v>175</v>
      </c>
      <c r="C157" s="14" t="s">
        <v>176</v>
      </c>
      <c r="D157" s="15">
        <v>3702</v>
      </c>
      <c r="E157" s="15">
        <v>2600</v>
      </c>
      <c r="F157" s="34">
        <v>1769</v>
      </c>
      <c r="G157" s="15"/>
      <c r="H157" s="15">
        <f aca="true" t="shared" si="36" ref="H157:H168">SUM(E157+G157)</f>
        <v>2600</v>
      </c>
      <c r="I157" s="6">
        <f>H157</f>
        <v>2600</v>
      </c>
      <c r="J157" s="31"/>
      <c r="K157" s="33" t="s">
        <v>17</v>
      </c>
      <c r="R157" s="57">
        <f t="shared" si="28"/>
        <v>0</v>
      </c>
    </row>
    <row r="158" spans="1:18" ht="12.75">
      <c r="A158" s="5" t="s">
        <v>174</v>
      </c>
      <c r="B158" s="23" t="s">
        <v>177</v>
      </c>
      <c r="C158" s="14" t="s">
        <v>178</v>
      </c>
      <c r="D158" s="15">
        <v>2581.69</v>
      </c>
      <c r="E158" s="15">
        <v>1500</v>
      </c>
      <c r="F158" s="34">
        <v>0</v>
      </c>
      <c r="G158" s="15"/>
      <c r="H158" s="15">
        <f t="shared" si="36"/>
        <v>1500</v>
      </c>
      <c r="I158" s="6">
        <f>H158</f>
        <v>1500</v>
      </c>
      <c r="J158" s="31"/>
      <c r="K158" s="33" t="s">
        <v>17</v>
      </c>
      <c r="R158" s="57">
        <f t="shared" si="28"/>
        <v>0</v>
      </c>
    </row>
    <row r="159" spans="1:18" ht="12.75">
      <c r="A159" s="5" t="s">
        <v>174</v>
      </c>
      <c r="B159" s="23" t="s">
        <v>179</v>
      </c>
      <c r="C159" s="14" t="s">
        <v>180</v>
      </c>
      <c r="D159" s="15">
        <v>1519.32</v>
      </c>
      <c r="E159" s="15">
        <v>1200</v>
      </c>
      <c r="F159" s="34">
        <v>0</v>
      </c>
      <c r="G159" s="15"/>
      <c r="H159" s="15">
        <f t="shared" si="36"/>
        <v>1200</v>
      </c>
      <c r="I159" s="6">
        <f>H159</f>
        <v>1200</v>
      </c>
      <c r="J159" s="31"/>
      <c r="K159" s="33" t="s">
        <v>17</v>
      </c>
      <c r="R159" s="57">
        <f t="shared" si="28"/>
        <v>0</v>
      </c>
    </row>
    <row r="160" spans="1:18" ht="12.75">
      <c r="A160" s="5" t="s">
        <v>174</v>
      </c>
      <c r="B160" s="23" t="s">
        <v>59</v>
      </c>
      <c r="C160" s="14" t="s">
        <v>60</v>
      </c>
      <c r="D160" s="15">
        <v>0</v>
      </c>
      <c r="E160" s="15">
        <v>0</v>
      </c>
      <c r="F160" s="34">
        <v>0</v>
      </c>
      <c r="G160" s="15"/>
      <c r="H160" s="15">
        <f t="shared" si="36"/>
        <v>0</v>
      </c>
      <c r="I160" s="6">
        <f>H160</f>
        <v>0</v>
      </c>
      <c r="J160" s="31"/>
      <c r="K160" s="33" t="s">
        <v>35</v>
      </c>
      <c r="R160" s="57">
        <f t="shared" si="28"/>
        <v>0</v>
      </c>
    </row>
    <row r="161" spans="1:18" ht="12.75">
      <c r="A161" s="5" t="s">
        <v>174</v>
      </c>
      <c r="B161" s="23" t="s">
        <v>181</v>
      </c>
      <c r="C161" s="14" t="s">
        <v>182</v>
      </c>
      <c r="D161" s="15">
        <v>0</v>
      </c>
      <c r="E161" s="15">
        <v>0</v>
      </c>
      <c r="F161" s="34">
        <v>43.55</v>
      </c>
      <c r="G161" s="15"/>
      <c r="H161" s="15">
        <f t="shared" si="36"/>
        <v>0</v>
      </c>
      <c r="I161" s="43">
        <v>100</v>
      </c>
      <c r="J161" s="31"/>
      <c r="K161" s="33" t="s">
        <v>870</v>
      </c>
      <c r="R161" s="57">
        <f t="shared" si="28"/>
        <v>0</v>
      </c>
    </row>
    <row r="162" spans="1:18" ht="12.75">
      <c r="A162" s="5" t="s">
        <v>174</v>
      </c>
      <c r="B162" s="23" t="s">
        <v>183</v>
      </c>
      <c r="C162" s="14" t="s">
        <v>184</v>
      </c>
      <c r="D162" s="15">
        <v>0</v>
      </c>
      <c r="E162" s="15">
        <v>0</v>
      </c>
      <c r="F162" s="34">
        <v>0</v>
      </c>
      <c r="G162" s="15"/>
      <c r="H162" s="15">
        <f t="shared" si="36"/>
        <v>0</v>
      </c>
      <c r="I162" s="6">
        <f>H162</f>
        <v>0</v>
      </c>
      <c r="J162" s="31"/>
      <c r="K162" s="33" t="s">
        <v>35</v>
      </c>
      <c r="R162" s="57">
        <f t="shared" si="28"/>
        <v>0</v>
      </c>
    </row>
    <row r="163" spans="1:18" ht="12.75">
      <c r="A163" s="5" t="s">
        <v>174</v>
      </c>
      <c r="B163" s="23" t="s">
        <v>185</v>
      </c>
      <c r="C163" s="14" t="s">
        <v>186</v>
      </c>
      <c r="D163" s="15">
        <v>13947.81</v>
      </c>
      <c r="E163" s="15">
        <v>16500</v>
      </c>
      <c r="F163" s="34">
        <v>14311.45</v>
      </c>
      <c r="G163" s="15">
        <v>8800</v>
      </c>
      <c r="H163" s="15">
        <f t="shared" si="36"/>
        <v>25300</v>
      </c>
      <c r="I163" s="43">
        <v>24400</v>
      </c>
      <c r="J163" s="31"/>
      <c r="K163" s="33" t="s">
        <v>17</v>
      </c>
      <c r="R163" s="57">
        <f t="shared" si="28"/>
        <v>0</v>
      </c>
    </row>
    <row r="164" spans="1:18" ht="12.75">
      <c r="A164" s="5" t="s">
        <v>174</v>
      </c>
      <c r="B164" s="23" t="s">
        <v>187</v>
      </c>
      <c r="C164" s="14" t="s">
        <v>188</v>
      </c>
      <c r="D164" s="15">
        <v>1094.81</v>
      </c>
      <c r="E164" s="15">
        <v>2900</v>
      </c>
      <c r="F164" s="34">
        <v>3573.8</v>
      </c>
      <c r="G164" s="15"/>
      <c r="H164" s="15">
        <f t="shared" si="36"/>
        <v>2900</v>
      </c>
      <c r="I164" s="43">
        <v>2500</v>
      </c>
      <c r="J164" s="31"/>
      <c r="K164" s="33" t="s">
        <v>17</v>
      </c>
      <c r="R164" s="57">
        <f t="shared" si="28"/>
        <v>0</v>
      </c>
    </row>
    <row r="165" spans="1:18" ht="12.75">
      <c r="A165" s="5" t="s">
        <v>174</v>
      </c>
      <c r="B165" s="23" t="s">
        <v>189</v>
      </c>
      <c r="C165" s="14" t="s">
        <v>190</v>
      </c>
      <c r="D165" s="15">
        <v>3851.44</v>
      </c>
      <c r="E165" s="15">
        <v>7500</v>
      </c>
      <c r="F165" s="34">
        <v>3030.2</v>
      </c>
      <c r="G165" s="15"/>
      <c r="H165" s="15">
        <f t="shared" si="36"/>
        <v>7500</v>
      </c>
      <c r="I165" s="40">
        <v>7500</v>
      </c>
      <c r="J165" s="31"/>
      <c r="K165" s="33" t="s">
        <v>17</v>
      </c>
      <c r="R165" s="57">
        <f t="shared" si="28"/>
        <v>0</v>
      </c>
    </row>
    <row r="166" spans="1:18" ht="12.75">
      <c r="A166" s="5" t="s">
        <v>174</v>
      </c>
      <c r="B166" s="23" t="s">
        <v>191</v>
      </c>
      <c r="C166" s="14" t="s">
        <v>192</v>
      </c>
      <c r="D166" s="15">
        <v>0</v>
      </c>
      <c r="E166" s="15">
        <v>0</v>
      </c>
      <c r="F166" s="34">
        <v>0</v>
      </c>
      <c r="G166" s="15"/>
      <c r="H166" s="15">
        <f t="shared" si="36"/>
        <v>0</v>
      </c>
      <c r="I166" s="6">
        <f>H166</f>
        <v>0</v>
      </c>
      <c r="J166" s="31"/>
      <c r="K166" s="33" t="s">
        <v>17</v>
      </c>
      <c r="R166" s="57">
        <f t="shared" si="28"/>
        <v>0</v>
      </c>
    </row>
    <row r="167" spans="1:18" ht="12.75">
      <c r="A167" s="5" t="s">
        <v>174</v>
      </c>
      <c r="B167" s="23" t="s">
        <v>193</v>
      </c>
      <c r="C167" s="14" t="s">
        <v>194</v>
      </c>
      <c r="D167" s="15">
        <v>5949.59</v>
      </c>
      <c r="E167" s="15">
        <v>6000</v>
      </c>
      <c r="F167" s="34">
        <v>9040.76</v>
      </c>
      <c r="G167" s="15"/>
      <c r="H167" s="15">
        <f t="shared" si="36"/>
        <v>6000</v>
      </c>
      <c r="I167" s="6">
        <f>H167</f>
        <v>6000</v>
      </c>
      <c r="J167" s="31"/>
      <c r="K167" s="33" t="s">
        <v>17</v>
      </c>
      <c r="R167" s="57">
        <f t="shared" si="28"/>
        <v>0</v>
      </c>
    </row>
    <row r="168" spans="1:18" ht="12.75">
      <c r="A168" s="5" t="s">
        <v>174</v>
      </c>
      <c r="B168" s="23" t="s">
        <v>195</v>
      </c>
      <c r="C168" s="14" t="s">
        <v>196</v>
      </c>
      <c r="D168" s="15">
        <v>3367.15</v>
      </c>
      <c r="E168" s="15">
        <v>3600</v>
      </c>
      <c r="F168" s="34">
        <v>3367.15</v>
      </c>
      <c r="G168" s="15"/>
      <c r="H168" s="15">
        <f t="shared" si="36"/>
        <v>3600</v>
      </c>
      <c r="I168" s="6">
        <f>H168</f>
        <v>3600</v>
      </c>
      <c r="J168" s="31"/>
      <c r="K168" s="33" t="s">
        <v>17</v>
      </c>
      <c r="R168" s="57">
        <f t="shared" si="28"/>
        <v>0</v>
      </c>
    </row>
    <row r="169" spans="1:18" ht="12.75">
      <c r="A169" s="5"/>
      <c r="B169" s="23"/>
      <c r="C169" s="16" t="s">
        <v>843</v>
      </c>
      <c r="D169" s="17">
        <f aca="true" t="shared" si="37" ref="D169:I169">SUM(D157:D160)</f>
        <v>7803.01</v>
      </c>
      <c r="E169" s="17">
        <f t="shared" si="37"/>
        <v>5300</v>
      </c>
      <c r="F169" s="17">
        <f t="shared" si="37"/>
        <v>1769</v>
      </c>
      <c r="G169" s="17">
        <f t="shared" si="37"/>
        <v>0</v>
      </c>
      <c r="H169" s="17">
        <f t="shared" si="37"/>
        <v>5300</v>
      </c>
      <c r="I169" s="7">
        <f t="shared" si="37"/>
        <v>5300</v>
      </c>
      <c r="J169" s="38"/>
      <c r="K169" s="33"/>
      <c r="R169" s="57">
        <f t="shared" si="28"/>
        <v>0</v>
      </c>
    </row>
    <row r="170" spans="1:18" ht="12.75">
      <c r="A170" s="5"/>
      <c r="B170" s="23"/>
      <c r="C170" s="16" t="s">
        <v>844</v>
      </c>
      <c r="D170" s="17">
        <f aca="true" t="shared" si="38" ref="D170:I170">SUM(D161:D168)</f>
        <v>28210.8</v>
      </c>
      <c r="E170" s="17">
        <f t="shared" si="38"/>
        <v>36500</v>
      </c>
      <c r="F170" s="17">
        <f t="shared" si="38"/>
        <v>33366.91</v>
      </c>
      <c r="G170" s="17">
        <f t="shared" si="38"/>
        <v>8800</v>
      </c>
      <c r="H170" s="17">
        <f t="shared" si="38"/>
        <v>45300</v>
      </c>
      <c r="I170" s="7">
        <f t="shared" si="38"/>
        <v>44100</v>
      </c>
      <c r="J170" s="38"/>
      <c r="K170" s="33"/>
      <c r="R170" s="57">
        <f t="shared" si="28"/>
        <v>0</v>
      </c>
    </row>
    <row r="171" spans="1:18" ht="12.75">
      <c r="A171" s="5"/>
      <c r="B171" s="23"/>
      <c r="C171" s="16" t="s">
        <v>845</v>
      </c>
      <c r="D171" s="17">
        <f aca="true" t="shared" si="39" ref="D171:I171">D169-D170</f>
        <v>-20407.79</v>
      </c>
      <c r="E171" s="17">
        <f t="shared" si="39"/>
        <v>-31200</v>
      </c>
      <c r="F171" s="17">
        <f t="shared" si="39"/>
        <v>-31597.910000000003</v>
      </c>
      <c r="G171" s="17">
        <f t="shared" si="39"/>
        <v>-8800</v>
      </c>
      <c r="H171" s="17">
        <f t="shared" si="39"/>
        <v>-40000</v>
      </c>
      <c r="I171" s="7">
        <f t="shared" si="39"/>
        <v>-38800</v>
      </c>
      <c r="J171" s="38"/>
      <c r="K171" s="33"/>
      <c r="R171" s="57">
        <f t="shared" si="28"/>
        <v>0</v>
      </c>
    </row>
    <row r="172" spans="1:18" ht="12.75">
      <c r="A172" s="5" t="s">
        <v>197</v>
      </c>
      <c r="B172" s="23" t="s">
        <v>198</v>
      </c>
      <c r="C172" s="14" t="s">
        <v>199</v>
      </c>
      <c r="D172" s="15">
        <v>0</v>
      </c>
      <c r="E172" s="15">
        <v>0</v>
      </c>
      <c r="F172" s="34">
        <v>0</v>
      </c>
      <c r="G172" s="15"/>
      <c r="H172" s="15">
        <f aca="true" t="shared" si="40" ref="H172:H180">SUM(E172+G172)</f>
        <v>0</v>
      </c>
      <c r="I172" s="6">
        <f>H172</f>
        <v>0</v>
      </c>
      <c r="J172" s="31"/>
      <c r="K172" s="33" t="s">
        <v>200</v>
      </c>
      <c r="R172" s="57">
        <f t="shared" si="28"/>
        <v>0</v>
      </c>
    </row>
    <row r="173" spans="1:18" ht="12.75">
      <c r="A173" s="5" t="s">
        <v>197</v>
      </c>
      <c r="B173" s="23" t="s">
        <v>7</v>
      </c>
      <c r="C173" s="14" t="s">
        <v>8</v>
      </c>
      <c r="D173" s="15">
        <v>2947.5</v>
      </c>
      <c r="E173" s="15">
        <v>0</v>
      </c>
      <c r="F173" s="34">
        <v>0</v>
      </c>
      <c r="G173" s="15"/>
      <c r="H173" s="15">
        <f t="shared" si="40"/>
        <v>0</v>
      </c>
      <c r="I173" s="6">
        <f>H173</f>
        <v>0</v>
      </c>
      <c r="J173" s="31"/>
      <c r="K173" s="33" t="s">
        <v>868</v>
      </c>
      <c r="R173" s="57">
        <f t="shared" si="28"/>
        <v>0</v>
      </c>
    </row>
    <row r="174" spans="1:18" ht="12.75">
      <c r="A174" s="5" t="s">
        <v>197</v>
      </c>
      <c r="B174" s="23" t="s">
        <v>11</v>
      </c>
      <c r="C174" s="14" t="s">
        <v>12</v>
      </c>
      <c r="D174" s="15">
        <v>259.25</v>
      </c>
      <c r="E174" s="15">
        <v>0</v>
      </c>
      <c r="F174" s="34">
        <v>0</v>
      </c>
      <c r="G174" s="15"/>
      <c r="H174" s="15">
        <f t="shared" si="40"/>
        <v>0</v>
      </c>
      <c r="I174" s="6">
        <f>H174</f>
        <v>0</v>
      </c>
      <c r="J174" s="31"/>
      <c r="K174" s="33" t="s">
        <v>868</v>
      </c>
      <c r="R174" s="57">
        <f t="shared" si="28"/>
        <v>0</v>
      </c>
    </row>
    <row r="175" spans="1:18" ht="12.75">
      <c r="A175" s="5" t="s">
        <v>197</v>
      </c>
      <c r="B175" s="23" t="s">
        <v>13</v>
      </c>
      <c r="C175" s="14" t="s">
        <v>14</v>
      </c>
      <c r="D175" s="15">
        <v>605.38</v>
      </c>
      <c r="E175" s="15">
        <v>0</v>
      </c>
      <c r="F175" s="34">
        <v>0</v>
      </c>
      <c r="G175" s="15"/>
      <c r="H175" s="15">
        <f t="shared" si="40"/>
        <v>0</v>
      </c>
      <c r="I175" s="6">
        <f>H175</f>
        <v>0</v>
      </c>
      <c r="J175" s="31"/>
      <c r="K175" s="33" t="s">
        <v>868</v>
      </c>
      <c r="R175" s="57">
        <f t="shared" si="28"/>
        <v>0</v>
      </c>
    </row>
    <row r="176" spans="1:18" ht="12.75">
      <c r="A176" s="5" t="s">
        <v>197</v>
      </c>
      <c r="B176" s="23" t="s">
        <v>185</v>
      </c>
      <c r="C176" s="14" t="s">
        <v>186</v>
      </c>
      <c r="D176" s="15">
        <v>1230.5</v>
      </c>
      <c r="E176" s="15">
        <v>1000</v>
      </c>
      <c r="F176" s="34">
        <v>686</v>
      </c>
      <c r="G176" s="15">
        <v>1000</v>
      </c>
      <c r="H176" s="15">
        <f t="shared" si="40"/>
        <v>2000</v>
      </c>
      <c r="I176" s="43">
        <v>5000</v>
      </c>
      <c r="J176" s="31"/>
      <c r="K176" s="33" t="s">
        <v>200</v>
      </c>
      <c r="R176" s="57">
        <f t="shared" si="28"/>
        <v>0</v>
      </c>
    </row>
    <row r="177" spans="1:18" ht="12.75">
      <c r="A177" s="5" t="s">
        <v>197</v>
      </c>
      <c r="B177" s="23" t="s">
        <v>109</v>
      </c>
      <c r="C177" s="14" t="s">
        <v>110</v>
      </c>
      <c r="D177" s="15">
        <v>316.46</v>
      </c>
      <c r="E177" s="15">
        <v>200</v>
      </c>
      <c r="F177" s="34">
        <v>59.6</v>
      </c>
      <c r="G177" s="15"/>
      <c r="H177" s="15">
        <f t="shared" si="40"/>
        <v>200</v>
      </c>
      <c r="I177" s="6">
        <f>H177</f>
        <v>200</v>
      </c>
      <c r="J177" s="31"/>
      <c r="K177" s="33" t="s">
        <v>200</v>
      </c>
      <c r="R177" s="57">
        <f t="shared" si="28"/>
        <v>0</v>
      </c>
    </row>
    <row r="178" spans="1:18" ht="12.75">
      <c r="A178" s="5" t="s">
        <v>197</v>
      </c>
      <c r="B178" s="23" t="s">
        <v>125</v>
      </c>
      <c r="C178" s="14" t="s">
        <v>126</v>
      </c>
      <c r="D178" s="15">
        <v>30.6</v>
      </c>
      <c r="E178" s="15">
        <v>200</v>
      </c>
      <c r="F178" s="34">
        <v>86.4</v>
      </c>
      <c r="G178" s="15"/>
      <c r="H178" s="15">
        <f t="shared" si="40"/>
        <v>200</v>
      </c>
      <c r="I178" s="6">
        <f>H178</f>
        <v>200</v>
      </c>
      <c r="J178" s="31"/>
      <c r="K178" s="33" t="s">
        <v>200</v>
      </c>
      <c r="R178" s="57">
        <f t="shared" si="28"/>
        <v>0</v>
      </c>
    </row>
    <row r="179" spans="1:18" ht="12.75">
      <c r="A179" s="5" t="s">
        <v>197</v>
      </c>
      <c r="B179" s="23" t="s">
        <v>129</v>
      </c>
      <c r="C179" s="14" t="s">
        <v>130</v>
      </c>
      <c r="D179" s="15">
        <v>0</v>
      </c>
      <c r="E179" s="15">
        <v>100</v>
      </c>
      <c r="F179" s="34">
        <v>0</v>
      </c>
      <c r="G179" s="15"/>
      <c r="H179" s="15">
        <f t="shared" si="40"/>
        <v>100</v>
      </c>
      <c r="I179" s="6">
        <f>H179</f>
        <v>100</v>
      </c>
      <c r="J179" s="31"/>
      <c r="K179" s="33" t="s">
        <v>200</v>
      </c>
      <c r="R179" s="57">
        <f t="shared" si="28"/>
        <v>0</v>
      </c>
    </row>
    <row r="180" spans="1:18" ht="12.75">
      <c r="A180" s="5" t="s">
        <v>197</v>
      </c>
      <c r="B180" s="23" t="s">
        <v>133</v>
      </c>
      <c r="C180" s="14" t="s">
        <v>134</v>
      </c>
      <c r="D180" s="15">
        <v>130</v>
      </c>
      <c r="E180" s="15">
        <v>200</v>
      </c>
      <c r="F180" s="34">
        <v>130</v>
      </c>
      <c r="G180" s="15"/>
      <c r="H180" s="15">
        <f t="shared" si="40"/>
        <v>200</v>
      </c>
      <c r="I180" s="6">
        <f>H180</f>
        <v>200</v>
      </c>
      <c r="J180" s="31"/>
      <c r="K180" s="33" t="s">
        <v>200</v>
      </c>
      <c r="R180" s="57">
        <f t="shared" si="28"/>
        <v>0</v>
      </c>
    </row>
    <row r="181" spans="1:18" ht="12.75">
      <c r="A181" s="5"/>
      <c r="B181" s="23"/>
      <c r="C181" s="16" t="s">
        <v>843</v>
      </c>
      <c r="D181" s="17">
        <f aca="true" t="shared" si="41" ref="D181:I181">SUM(0)</f>
        <v>0</v>
      </c>
      <c r="E181" s="17">
        <f t="shared" si="41"/>
        <v>0</v>
      </c>
      <c r="F181" s="17">
        <f t="shared" si="41"/>
        <v>0</v>
      </c>
      <c r="G181" s="17">
        <f t="shared" si="41"/>
        <v>0</v>
      </c>
      <c r="H181" s="17">
        <f t="shared" si="41"/>
        <v>0</v>
      </c>
      <c r="I181" s="7">
        <f t="shared" si="41"/>
        <v>0</v>
      </c>
      <c r="J181" s="38"/>
      <c r="K181" s="33"/>
      <c r="R181" s="57">
        <f t="shared" si="28"/>
        <v>0</v>
      </c>
    </row>
    <row r="182" spans="1:18" ht="12.75">
      <c r="A182" s="5"/>
      <c r="B182" s="23"/>
      <c r="C182" s="16" t="s">
        <v>844</v>
      </c>
      <c r="D182" s="17">
        <f aca="true" t="shared" si="42" ref="D182:I182">SUM(D172:D180)</f>
        <v>5519.6900000000005</v>
      </c>
      <c r="E182" s="17">
        <f t="shared" si="42"/>
        <v>1700</v>
      </c>
      <c r="F182" s="17">
        <f t="shared" si="42"/>
        <v>962</v>
      </c>
      <c r="G182" s="17">
        <f t="shared" si="42"/>
        <v>1000</v>
      </c>
      <c r="H182" s="17">
        <f t="shared" si="42"/>
        <v>2700</v>
      </c>
      <c r="I182" s="7">
        <f t="shared" si="42"/>
        <v>5700</v>
      </c>
      <c r="J182" s="38"/>
      <c r="K182" s="33"/>
      <c r="R182" s="57">
        <f t="shared" si="28"/>
        <v>0</v>
      </c>
    </row>
    <row r="183" spans="1:18" ht="12.75">
      <c r="A183" s="5"/>
      <c r="B183" s="23"/>
      <c r="C183" s="16" t="s">
        <v>845</v>
      </c>
      <c r="D183" s="17">
        <f aca="true" t="shared" si="43" ref="D183:I183">D181-D182</f>
        <v>-5519.6900000000005</v>
      </c>
      <c r="E183" s="17">
        <f t="shared" si="43"/>
        <v>-1700</v>
      </c>
      <c r="F183" s="17">
        <f t="shared" si="43"/>
        <v>-962</v>
      </c>
      <c r="G183" s="17">
        <f t="shared" si="43"/>
        <v>-1000</v>
      </c>
      <c r="H183" s="17">
        <f t="shared" si="43"/>
        <v>-2700</v>
      </c>
      <c r="I183" s="7">
        <f t="shared" si="43"/>
        <v>-5700</v>
      </c>
      <c r="J183" s="38"/>
      <c r="K183" s="33"/>
      <c r="R183" s="57">
        <f t="shared" si="28"/>
        <v>0</v>
      </c>
    </row>
    <row r="184" spans="1:18" ht="12.75">
      <c r="A184" s="5" t="s">
        <v>201</v>
      </c>
      <c r="B184" s="23" t="s">
        <v>59</v>
      </c>
      <c r="C184" s="14" t="s">
        <v>60</v>
      </c>
      <c r="D184" s="15">
        <v>592.99</v>
      </c>
      <c r="E184" s="15">
        <v>0</v>
      </c>
      <c r="F184" s="15">
        <v>0</v>
      </c>
      <c r="G184" s="15"/>
      <c r="H184" s="15">
        <f aca="true" t="shared" si="44" ref="H184:H190">SUM(E184+G184)</f>
        <v>0</v>
      </c>
      <c r="I184" s="6">
        <f>H184</f>
        <v>0</v>
      </c>
      <c r="J184" s="31"/>
      <c r="K184" s="33" t="s">
        <v>202</v>
      </c>
      <c r="R184" s="57">
        <f t="shared" si="28"/>
        <v>0</v>
      </c>
    </row>
    <row r="185" spans="1:18" ht="12.75">
      <c r="A185" s="5" t="s">
        <v>201</v>
      </c>
      <c r="B185" s="23" t="s">
        <v>185</v>
      </c>
      <c r="C185" s="14" t="s">
        <v>203</v>
      </c>
      <c r="D185" s="15">
        <v>0</v>
      </c>
      <c r="E185" s="15">
        <v>0</v>
      </c>
      <c r="F185" s="15">
        <v>0</v>
      </c>
      <c r="G185" s="15"/>
      <c r="H185" s="15">
        <f t="shared" si="44"/>
        <v>0</v>
      </c>
      <c r="I185" s="6">
        <f aca="true" t="shared" si="45" ref="I185:I190">H185</f>
        <v>0</v>
      </c>
      <c r="J185" s="31"/>
      <c r="K185" s="33" t="s">
        <v>202</v>
      </c>
      <c r="R185" s="57">
        <f t="shared" si="28"/>
        <v>0</v>
      </c>
    </row>
    <row r="186" spans="1:18" ht="12.75">
      <c r="A186" s="5" t="s">
        <v>201</v>
      </c>
      <c r="B186" s="23" t="s">
        <v>204</v>
      </c>
      <c r="C186" s="14" t="s">
        <v>205</v>
      </c>
      <c r="D186" s="15">
        <v>0</v>
      </c>
      <c r="E186" s="15">
        <v>0</v>
      </c>
      <c r="F186" s="15">
        <v>0</v>
      </c>
      <c r="G186" s="15"/>
      <c r="H186" s="15">
        <f t="shared" si="44"/>
        <v>0</v>
      </c>
      <c r="I186" s="6">
        <f t="shared" si="45"/>
        <v>0</v>
      </c>
      <c r="J186" s="31"/>
      <c r="K186" s="33" t="s">
        <v>202</v>
      </c>
      <c r="R186" s="57">
        <f t="shared" si="28"/>
        <v>0</v>
      </c>
    </row>
    <row r="187" spans="1:18" ht="12.75">
      <c r="A187" s="5" t="s">
        <v>201</v>
      </c>
      <c r="B187" s="23" t="s">
        <v>117</v>
      </c>
      <c r="C187" s="14" t="s">
        <v>118</v>
      </c>
      <c r="D187" s="15">
        <v>0</v>
      </c>
      <c r="E187" s="15">
        <v>0</v>
      </c>
      <c r="F187" s="15">
        <v>0</v>
      </c>
      <c r="G187" s="15"/>
      <c r="H187" s="15">
        <f t="shared" si="44"/>
        <v>0</v>
      </c>
      <c r="I187" s="6">
        <f t="shared" si="45"/>
        <v>0</v>
      </c>
      <c r="J187" s="31"/>
      <c r="K187" s="33" t="s">
        <v>202</v>
      </c>
      <c r="R187" s="57">
        <f t="shared" si="28"/>
        <v>0</v>
      </c>
    </row>
    <row r="188" spans="1:18" ht="12.75">
      <c r="A188" s="5" t="s">
        <v>201</v>
      </c>
      <c r="B188" s="23" t="s">
        <v>125</v>
      </c>
      <c r="C188" s="14" t="s">
        <v>126</v>
      </c>
      <c r="D188" s="15">
        <v>0</v>
      </c>
      <c r="E188" s="15">
        <v>0</v>
      </c>
      <c r="F188" s="15">
        <v>0</v>
      </c>
      <c r="G188" s="15"/>
      <c r="H188" s="15">
        <f t="shared" si="44"/>
        <v>0</v>
      </c>
      <c r="I188" s="6">
        <f t="shared" si="45"/>
        <v>0</v>
      </c>
      <c r="J188" s="31"/>
      <c r="K188" s="33" t="s">
        <v>202</v>
      </c>
      <c r="R188" s="57">
        <f t="shared" si="28"/>
        <v>0</v>
      </c>
    </row>
    <row r="189" spans="1:18" ht="12.75">
      <c r="A189" s="5" t="s">
        <v>201</v>
      </c>
      <c r="B189" s="23" t="s">
        <v>206</v>
      </c>
      <c r="C189" s="14" t="s">
        <v>207</v>
      </c>
      <c r="D189" s="15">
        <v>592.99</v>
      </c>
      <c r="E189" s="15">
        <v>0</v>
      </c>
      <c r="F189" s="15">
        <v>0</v>
      </c>
      <c r="G189" s="15"/>
      <c r="H189" s="15">
        <f t="shared" si="44"/>
        <v>0</v>
      </c>
      <c r="I189" s="6">
        <f t="shared" si="45"/>
        <v>0</v>
      </c>
      <c r="J189" s="31"/>
      <c r="K189" s="33" t="s">
        <v>202</v>
      </c>
      <c r="R189" s="57">
        <f t="shared" si="28"/>
        <v>0</v>
      </c>
    </row>
    <row r="190" spans="1:18" ht="12.75">
      <c r="A190" s="5" t="s">
        <v>201</v>
      </c>
      <c r="B190" s="23" t="s">
        <v>133</v>
      </c>
      <c r="C190" s="14" t="s">
        <v>134</v>
      </c>
      <c r="D190" s="15">
        <v>0</v>
      </c>
      <c r="E190" s="15">
        <v>0</v>
      </c>
      <c r="F190" s="15">
        <v>0</v>
      </c>
      <c r="G190" s="15"/>
      <c r="H190" s="15">
        <f t="shared" si="44"/>
        <v>0</v>
      </c>
      <c r="I190" s="6">
        <f t="shared" si="45"/>
        <v>0</v>
      </c>
      <c r="J190" s="31"/>
      <c r="K190" s="33" t="s">
        <v>202</v>
      </c>
      <c r="R190" s="57">
        <f t="shared" si="28"/>
        <v>0</v>
      </c>
    </row>
    <row r="191" spans="1:18" ht="12.75">
      <c r="A191" s="5"/>
      <c r="B191" s="23"/>
      <c r="C191" s="16" t="s">
        <v>843</v>
      </c>
      <c r="D191" s="17">
        <f aca="true" t="shared" si="46" ref="D191:I191">SUM(D184)</f>
        <v>592.99</v>
      </c>
      <c r="E191" s="17">
        <f t="shared" si="46"/>
        <v>0</v>
      </c>
      <c r="F191" s="17">
        <f t="shared" si="46"/>
        <v>0</v>
      </c>
      <c r="G191" s="17">
        <f t="shared" si="46"/>
        <v>0</v>
      </c>
      <c r="H191" s="17">
        <f t="shared" si="46"/>
        <v>0</v>
      </c>
      <c r="I191" s="7">
        <f t="shared" si="46"/>
        <v>0</v>
      </c>
      <c r="J191" s="38"/>
      <c r="K191" s="33"/>
      <c r="R191" s="57">
        <f t="shared" si="28"/>
        <v>0</v>
      </c>
    </row>
    <row r="192" spans="1:18" ht="12.75">
      <c r="A192" s="5"/>
      <c r="B192" s="23"/>
      <c r="C192" s="16" t="s">
        <v>844</v>
      </c>
      <c r="D192" s="17">
        <f aca="true" t="shared" si="47" ref="D192:I192">SUM(D185:D190)</f>
        <v>592.99</v>
      </c>
      <c r="E192" s="17">
        <f t="shared" si="47"/>
        <v>0</v>
      </c>
      <c r="F192" s="17">
        <f t="shared" si="47"/>
        <v>0</v>
      </c>
      <c r="G192" s="17">
        <f t="shared" si="47"/>
        <v>0</v>
      </c>
      <c r="H192" s="17">
        <f t="shared" si="47"/>
        <v>0</v>
      </c>
      <c r="I192" s="7">
        <f t="shared" si="47"/>
        <v>0</v>
      </c>
      <c r="J192" s="38"/>
      <c r="K192" s="33"/>
      <c r="R192" s="57">
        <f t="shared" si="28"/>
        <v>0</v>
      </c>
    </row>
    <row r="193" spans="1:18" ht="12.75">
      <c r="A193" s="5"/>
      <c r="B193" s="23"/>
      <c r="C193" s="16" t="s">
        <v>845</v>
      </c>
      <c r="D193" s="17">
        <f aca="true" t="shared" si="48" ref="D193:I193">D191-D192</f>
        <v>0</v>
      </c>
      <c r="E193" s="17">
        <f t="shared" si="48"/>
        <v>0</v>
      </c>
      <c r="F193" s="17">
        <f t="shared" si="48"/>
        <v>0</v>
      </c>
      <c r="G193" s="17">
        <f t="shared" si="48"/>
        <v>0</v>
      </c>
      <c r="H193" s="17">
        <f t="shared" si="48"/>
        <v>0</v>
      </c>
      <c r="I193" s="7">
        <f t="shared" si="48"/>
        <v>0</v>
      </c>
      <c r="J193" s="38"/>
      <c r="K193" s="33"/>
      <c r="R193" s="57">
        <f t="shared" si="28"/>
        <v>0</v>
      </c>
    </row>
    <row r="194" spans="1:18" ht="12.75">
      <c r="A194" s="5" t="s">
        <v>208</v>
      </c>
      <c r="B194" s="23" t="s">
        <v>160</v>
      </c>
      <c r="C194" s="14" t="s">
        <v>209</v>
      </c>
      <c r="D194" s="15">
        <v>90696.42</v>
      </c>
      <c r="E194" s="15">
        <v>80000</v>
      </c>
      <c r="F194" s="34">
        <v>48644.82</v>
      </c>
      <c r="G194" s="15"/>
      <c r="H194" s="15">
        <f aca="true" t="shared" si="49" ref="H194:H222">SUM(E194+G194)</f>
        <v>80000</v>
      </c>
      <c r="I194" s="6">
        <f>H194</f>
        <v>80000</v>
      </c>
      <c r="J194" s="31"/>
      <c r="K194" s="33" t="s">
        <v>167</v>
      </c>
      <c r="R194" s="57">
        <f t="shared" si="28"/>
        <v>0</v>
      </c>
    </row>
    <row r="195" spans="1:18" ht="12.75">
      <c r="A195" s="5" t="s">
        <v>208</v>
      </c>
      <c r="B195" s="23" t="s">
        <v>210</v>
      </c>
      <c r="C195" s="14" t="s">
        <v>211</v>
      </c>
      <c r="D195" s="15">
        <v>70</v>
      </c>
      <c r="E195" s="15">
        <v>100</v>
      </c>
      <c r="F195" s="34">
        <v>20</v>
      </c>
      <c r="G195" s="15"/>
      <c r="H195" s="15">
        <f t="shared" si="49"/>
        <v>100</v>
      </c>
      <c r="I195" s="6">
        <f aca="true" t="shared" si="50" ref="I195:I221">H195</f>
        <v>100</v>
      </c>
      <c r="J195" s="31"/>
      <c r="K195" s="33" t="s">
        <v>42</v>
      </c>
      <c r="R195" s="57">
        <f aca="true" t="shared" si="51" ref="R195:R258">IF(K195="SN 01",I195-H195,0)</f>
        <v>0</v>
      </c>
    </row>
    <row r="196" spans="1:18" ht="12.75">
      <c r="A196" s="5" t="s">
        <v>208</v>
      </c>
      <c r="B196" s="23" t="s">
        <v>212</v>
      </c>
      <c r="C196" s="14" t="s">
        <v>213</v>
      </c>
      <c r="D196" s="15">
        <v>17291.04</v>
      </c>
      <c r="E196" s="15">
        <v>16000</v>
      </c>
      <c r="F196" s="34">
        <v>7079.38</v>
      </c>
      <c r="G196" s="15"/>
      <c r="H196" s="15">
        <f t="shared" si="49"/>
        <v>16000</v>
      </c>
      <c r="I196" s="6">
        <f t="shared" si="50"/>
        <v>16000</v>
      </c>
      <c r="J196" s="31"/>
      <c r="K196" s="33" t="s">
        <v>214</v>
      </c>
      <c r="R196" s="57">
        <f t="shared" si="51"/>
        <v>0</v>
      </c>
    </row>
    <row r="197" spans="1:18" ht="12.75">
      <c r="A197" s="5" t="s">
        <v>208</v>
      </c>
      <c r="B197" s="23" t="s">
        <v>215</v>
      </c>
      <c r="C197" s="14" t="s">
        <v>216</v>
      </c>
      <c r="D197" s="15">
        <v>907.19</v>
      </c>
      <c r="E197" s="15">
        <v>500</v>
      </c>
      <c r="F197" s="34">
        <v>0</v>
      </c>
      <c r="G197" s="15"/>
      <c r="H197" s="15">
        <f t="shared" si="49"/>
        <v>500</v>
      </c>
      <c r="I197" s="6">
        <f t="shared" si="50"/>
        <v>500</v>
      </c>
      <c r="J197" s="31"/>
      <c r="K197" s="33" t="s">
        <v>167</v>
      </c>
      <c r="R197" s="57">
        <f t="shared" si="51"/>
        <v>0</v>
      </c>
    </row>
    <row r="198" spans="1:18" ht="12.75">
      <c r="A198" s="5" t="s">
        <v>208</v>
      </c>
      <c r="B198" s="23" t="s">
        <v>45</v>
      </c>
      <c r="C198" s="14" t="s">
        <v>217</v>
      </c>
      <c r="D198" s="15">
        <v>5565</v>
      </c>
      <c r="E198" s="15">
        <v>3600</v>
      </c>
      <c r="F198" s="34">
        <v>1079</v>
      </c>
      <c r="G198" s="15"/>
      <c r="H198" s="15">
        <f t="shared" si="49"/>
        <v>3600</v>
      </c>
      <c r="I198" s="6">
        <f t="shared" si="50"/>
        <v>3600</v>
      </c>
      <c r="J198" s="31"/>
      <c r="K198" s="33" t="s">
        <v>214</v>
      </c>
      <c r="R198" s="57">
        <f t="shared" si="51"/>
        <v>0</v>
      </c>
    </row>
    <row r="199" spans="1:18" ht="12.75">
      <c r="A199" s="5" t="s">
        <v>208</v>
      </c>
      <c r="B199" s="23" t="s">
        <v>218</v>
      </c>
      <c r="C199" s="14" t="s">
        <v>219</v>
      </c>
      <c r="D199" s="15">
        <v>0</v>
      </c>
      <c r="E199" s="15">
        <v>0</v>
      </c>
      <c r="F199" s="34">
        <v>0</v>
      </c>
      <c r="G199" s="15"/>
      <c r="H199" s="15">
        <f t="shared" si="49"/>
        <v>0</v>
      </c>
      <c r="I199" s="6">
        <f t="shared" si="50"/>
        <v>0</v>
      </c>
      <c r="J199" s="31"/>
      <c r="K199" s="33" t="s">
        <v>167</v>
      </c>
      <c r="R199" s="57">
        <f t="shared" si="51"/>
        <v>0</v>
      </c>
    </row>
    <row r="200" spans="1:18" ht="12.75">
      <c r="A200" s="5" t="s">
        <v>208</v>
      </c>
      <c r="B200" s="23" t="s">
        <v>157</v>
      </c>
      <c r="C200" s="14" t="s">
        <v>158</v>
      </c>
      <c r="D200" s="15">
        <v>0</v>
      </c>
      <c r="E200" s="15">
        <v>0</v>
      </c>
      <c r="F200" s="34">
        <v>0</v>
      </c>
      <c r="G200" s="15"/>
      <c r="H200" s="15">
        <f t="shared" si="49"/>
        <v>0</v>
      </c>
      <c r="I200" s="6">
        <f t="shared" si="50"/>
        <v>0</v>
      </c>
      <c r="J200" s="31"/>
      <c r="K200" s="33" t="s">
        <v>167</v>
      </c>
      <c r="R200" s="57">
        <f t="shared" si="51"/>
        <v>0</v>
      </c>
    </row>
    <row r="201" spans="1:18" ht="12.75">
      <c r="A201" s="5" t="s">
        <v>208</v>
      </c>
      <c r="B201" s="23" t="s">
        <v>220</v>
      </c>
      <c r="C201" s="14" t="s">
        <v>221</v>
      </c>
      <c r="D201" s="15">
        <v>1878.75</v>
      </c>
      <c r="E201" s="15">
        <v>2000</v>
      </c>
      <c r="F201" s="34">
        <v>1418.25</v>
      </c>
      <c r="G201" s="15"/>
      <c r="H201" s="15">
        <f t="shared" si="49"/>
        <v>2000</v>
      </c>
      <c r="I201" s="6">
        <f t="shared" si="50"/>
        <v>2000</v>
      </c>
      <c r="J201" s="31"/>
      <c r="K201" s="33" t="s">
        <v>214</v>
      </c>
      <c r="R201" s="57">
        <f t="shared" si="51"/>
        <v>0</v>
      </c>
    </row>
    <row r="202" spans="1:18" ht="12.75">
      <c r="A202" s="5" t="s">
        <v>208</v>
      </c>
      <c r="B202" s="23" t="s">
        <v>222</v>
      </c>
      <c r="C202" s="14" t="s">
        <v>223</v>
      </c>
      <c r="D202" s="15">
        <v>195058.41</v>
      </c>
      <c r="E202" s="15">
        <v>180000</v>
      </c>
      <c r="F202" s="34">
        <v>105981.92</v>
      </c>
      <c r="G202" s="15"/>
      <c r="H202" s="15">
        <f t="shared" si="49"/>
        <v>180000</v>
      </c>
      <c r="I202" s="6">
        <f t="shared" si="50"/>
        <v>180000</v>
      </c>
      <c r="J202" s="31"/>
      <c r="K202" s="33" t="s">
        <v>214</v>
      </c>
      <c r="R202" s="57">
        <f t="shared" si="51"/>
        <v>0</v>
      </c>
    </row>
    <row r="203" spans="1:18" ht="12.75">
      <c r="A203" s="5" t="s">
        <v>208</v>
      </c>
      <c r="B203" s="23" t="s">
        <v>5</v>
      </c>
      <c r="C203" s="14" t="s">
        <v>6</v>
      </c>
      <c r="D203" s="15">
        <v>41234.8</v>
      </c>
      <c r="E203" s="15">
        <v>41800</v>
      </c>
      <c r="F203" s="34">
        <v>23825.76</v>
      </c>
      <c r="G203" s="15">
        <v>-1800</v>
      </c>
      <c r="H203" s="15">
        <f t="shared" si="49"/>
        <v>40000</v>
      </c>
      <c r="I203" s="43">
        <v>42800</v>
      </c>
      <c r="J203" s="31"/>
      <c r="K203" s="33" t="s">
        <v>868</v>
      </c>
      <c r="R203" s="57">
        <f t="shared" si="51"/>
        <v>2800</v>
      </c>
    </row>
    <row r="204" spans="1:18" ht="12.75">
      <c r="A204" s="5" t="s">
        <v>208</v>
      </c>
      <c r="B204" s="23" t="s">
        <v>7</v>
      </c>
      <c r="C204" s="14" t="s">
        <v>8</v>
      </c>
      <c r="D204" s="15">
        <v>149178.16</v>
      </c>
      <c r="E204" s="15">
        <v>201700</v>
      </c>
      <c r="F204" s="34">
        <v>87618.12</v>
      </c>
      <c r="G204" s="15"/>
      <c r="H204" s="15">
        <f t="shared" si="49"/>
        <v>201700</v>
      </c>
      <c r="I204" s="43">
        <v>207700</v>
      </c>
      <c r="J204" s="31"/>
      <c r="K204" s="33" t="s">
        <v>868</v>
      </c>
      <c r="R204" s="57">
        <f t="shared" si="51"/>
        <v>6000</v>
      </c>
    </row>
    <row r="205" spans="1:18" ht="12.75">
      <c r="A205" s="5" t="s">
        <v>208</v>
      </c>
      <c r="B205" s="23" t="s">
        <v>9</v>
      </c>
      <c r="C205" s="14" t="s">
        <v>10</v>
      </c>
      <c r="D205" s="15">
        <v>21445.3</v>
      </c>
      <c r="E205" s="15">
        <v>22000</v>
      </c>
      <c r="F205" s="34">
        <v>0</v>
      </c>
      <c r="G205" s="15">
        <v>-1500</v>
      </c>
      <c r="H205" s="15">
        <f t="shared" si="49"/>
        <v>20500</v>
      </c>
      <c r="I205" s="43">
        <v>23100</v>
      </c>
      <c r="J205" s="31"/>
      <c r="K205" s="33" t="s">
        <v>868</v>
      </c>
      <c r="R205" s="57">
        <f t="shared" si="51"/>
        <v>2600</v>
      </c>
    </row>
    <row r="206" spans="1:18" ht="12.75">
      <c r="A206" s="5" t="s">
        <v>208</v>
      </c>
      <c r="B206" s="23" t="s">
        <v>11</v>
      </c>
      <c r="C206" s="14" t="s">
        <v>12</v>
      </c>
      <c r="D206" s="15">
        <v>13217.9</v>
      </c>
      <c r="E206" s="15">
        <v>17600</v>
      </c>
      <c r="F206" s="34">
        <v>8533.03</v>
      </c>
      <c r="G206" s="15"/>
      <c r="H206" s="15">
        <f t="shared" si="49"/>
        <v>17600</v>
      </c>
      <c r="I206" s="43">
        <v>18100</v>
      </c>
      <c r="J206" s="31"/>
      <c r="K206" s="33" t="s">
        <v>868</v>
      </c>
      <c r="R206" s="57">
        <f t="shared" si="51"/>
        <v>500</v>
      </c>
    </row>
    <row r="207" spans="1:18" ht="12.75">
      <c r="A207" s="5" t="s">
        <v>208</v>
      </c>
      <c r="B207" s="23" t="s">
        <v>13</v>
      </c>
      <c r="C207" s="14" t="s">
        <v>14</v>
      </c>
      <c r="D207" s="15">
        <v>30393.2</v>
      </c>
      <c r="E207" s="15">
        <v>40400</v>
      </c>
      <c r="F207" s="34">
        <v>17610.5</v>
      </c>
      <c r="G207" s="15"/>
      <c r="H207" s="15">
        <f t="shared" si="49"/>
        <v>40400</v>
      </c>
      <c r="I207" s="43">
        <v>41300</v>
      </c>
      <c r="J207" s="31"/>
      <c r="K207" s="33" t="s">
        <v>868</v>
      </c>
      <c r="R207" s="57">
        <f t="shared" si="51"/>
        <v>900</v>
      </c>
    </row>
    <row r="208" spans="1:18" ht="12.75">
      <c r="A208" s="5" t="s">
        <v>208</v>
      </c>
      <c r="B208" s="23" t="s">
        <v>73</v>
      </c>
      <c r="C208" s="14" t="s">
        <v>74</v>
      </c>
      <c r="D208" s="15">
        <v>0</v>
      </c>
      <c r="E208" s="15">
        <v>300</v>
      </c>
      <c r="F208" s="34">
        <v>0</v>
      </c>
      <c r="G208" s="15"/>
      <c r="H208" s="15">
        <f t="shared" si="49"/>
        <v>300</v>
      </c>
      <c r="I208" s="6">
        <f t="shared" si="50"/>
        <v>300</v>
      </c>
      <c r="J208" s="31"/>
      <c r="K208" s="33" t="s">
        <v>214</v>
      </c>
      <c r="R208" s="57">
        <f t="shared" si="51"/>
        <v>0</v>
      </c>
    </row>
    <row r="209" spans="1:18" ht="12.75">
      <c r="A209" s="5" t="s">
        <v>208</v>
      </c>
      <c r="B209" s="23" t="s">
        <v>224</v>
      </c>
      <c r="C209" s="14" t="s">
        <v>225</v>
      </c>
      <c r="D209" s="15">
        <v>0</v>
      </c>
      <c r="E209" s="15">
        <v>100</v>
      </c>
      <c r="F209" s="34">
        <v>0</v>
      </c>
      <c r="G209" s="15"/>
      <c r="H209" s="15">
        <f t="shared" si="49"/>
        <v>100</v>
      </c>
      <c r="I209" s="6">
        <f t="shared" si="50"/>
        <v>100</v>
      </c>
      <c r="J209" s="31"/>
      <c r="K209" s="33" t="s">
        <v>167</v>
      </c>
      <c r="R209" s="57">
        <f t="shared" si="51"/>
        <v>0</v>
      </c>
    </row>
    <row r="210" spans="1:18" ht="12.75">
      <c r="A210" s="5" t="s">
        <v>208</v>
      </c>
      <c r="B210" s="23" t="s">
        <v>226</v>
      </c>
      <c r="C210" s="14" t="s">
        <v>227</v>
      </c>
      <c r="D210" s="15">
        <v>2220.75</v>
      </c>
      <c r="E210" s="15">
        <v>3000</v>
      </c>
      <c r="F210" s="34">
        <v>112.79</v>
      </c>
      <c r="G210" s="15"/>
      <c r="H210" s="15">
        <f t="shared" si="49"/>
        <v>3000</v>
      </c>
      <c r="I210" s="6">
        <f t="shared" si="50"/>
        <v>3000</v>
      </c>
      <c r="J210" s="31"/>
      <c r="K210" s="33" t="s">
        <v>214</v>
      </c>
      <c r="R210" s="57">
        <f t="shared" si="51"/>
        <v>0</v>
      </c>
    </row>
    <row r="211" spans="1:18" ht="12.75">
      <c r="A211" s="5" t="s">
        <v>208</v>
      </c>
      <c r="B211" s="23" t="s">
        <v>228</v>
      </c>
      <c r="C211" s="14" t="s">
        <v>229</v>
      </c>
      <c r="D211" s="15">
        <v>1825.31</v>
      </c>
      <c r="E211" s="15">
        <v>3700</v>
      </c>
      <c r="F211" s="34">
        <v>3650.62</v>
      </c>
      <c r="G211" s="15">
        <v>1800</v>
      </c>
      <c r="H211" s="15">
        <f t="shared" si="49"/>
        <v>5500</v>
      </c>
      <c r="I211" s="6">
        <f t="shared" si="50"/>
        <v>5500</v>
      </c>
      <c r="J211" s="31"/>
      <c r="K211" s="33" t="s">
        <v>167</v>
      </c>
      <c r="R211" s="57">
        <f t="shared" si="51"/>
        <v>0</v>
      </c>
    </row>
    <row r="212" spans="1:18" ht="12.75">
      <c r="A212" s="5" t="s">
        <v>208</v>
      </c>
      <c r="B212" s="23" t="s">
        <v>230</v>
      </c>
      <c r="C212" s="14" t="s">
        <v>231</v>
      </c>
      <c r="D212" s="15">
        <v>348.08</v>
      </c>
      <c r="E212" s="15">
        <v>1000</v>
      </c>
      <c r="F212" s="34">
        <v>0</v>
      </c>
      <c r="G212" s="15"/>
      <c r="H212" s="15">
        <f t="shared" si="49"/>
        <v>1000</v>
      </c>
      <c r="I212" s="6">
        <f t="shared" si="50"/>
        <v>1000</v>
      </c>
      <c r="J212" s="31"/>
      <c r="K212" s="33" t="s">
        <v>167</v>
      </c>
      <c r="R212" s="57">
        <f t="shared" si="51"/>
        <v>0</v>
      </c>
    </row>
    <row r="213" spans="1:18" ht="12.75">
      <c r="A213" s="5" t="s">
        <v>208</v>
      </c>
      <c r="B213" s="23" t="s">
        <v>232</v>
      </c>
      <c r="C213" s="14" t="s">
        <v>233</v>
      </c>
      <c r="D213" s="15">
        <v>0</v>
      </c>
      <c r="E213" s="15">
        <v>200</v>
      </c>
      <c r="F213" s="34">
        <v>0</v>
      </c>
      <c r="G213" s="15"/>
      <c r="H213" s="15">
        <f t="shared" si="49"/>
        <v>200</v>
      </c>
      <c r="I213" s="6">
        <f t="shared" si="50"/>
        <v>200</v>
      </c>
      <c r="J213" s="31"/>
      <c r="K213" s="33" t="s">
        <v>167</v>
      </c>
      <c r="R213" s="57">
        <f t="shared" si="51"/>
        <v>0</v>
      </c>
    </row>
    <row r="214" spans="1:18" ht="12.75">
      <c r="A214" s="5" t="s">
        <v>208</v>
      </c>
      <c r="B214" s="23" t="s">
        <v>103</v>
      </c>
      <c r="C214" s="14" t="s">
        <v>104</v>
      </c>
      <c r="D214" s="15">
        <v>3620.6</v>
      </c>
      <c r="E214" s="15">
        <v>5200</v>
      </c>
      <c r="F214" s="34">
        <v>3203.44</v>
      </c>
      <c r="G214" s="15"/>
      <c r="H214" s="15">
        <f t="shared" si="49"/>
        <v>5200</v>
      </c>
      <c r="I214" s="6">
        <f t="shared" si="50"/>
        <v>5200</v>
      </c>
      <c r="J214" s="31"/>
      <c r="K214" s="33" t="s">
        <v>167</v>
      </c>
      <c r="R214" s="57">
        <f t="shared" si="51"/>
        <v>0</v>
      </c>
    </row>
    <row r="215" spans="1:18" ht="12.75">
      <c r="A215" s="5" t="s">
        <v>208</v>
      </c>
      <c r="B215" s="23" t="s">
        <v>234</v>
      </c>
      <c r="C215" s="14" t="s">
        <v>235</v>
      </c>
      <c r="D215" s="15">
        <v>92</v>
      </c>
      <c r="E215" s="15">
        <v>100</v>
      </c>
      <c r="F215" s="34">
        <v>92</v>
      </c>
      <c r="G215" s="15"/>
      <c r="H215" s="15">
        <f t="shared" si="49"/>
        <v>100</v>
      </c>
      <c r="I215" s="6">
        <f t="shared" si="50"/>
        <v>100</v>
      </c>
      <c r="J215" s="31"/>
      <c r="K215" s="33" t="s">
        <v>42</v>
      </c>
      <c r="R215" s="57">
        <f t="shared" si="51"/>
        <v>0</v>
      </c>
    </row>
    <row r="216" spans="1:18" ht="12.75">
      <c r="A216" s="5" t="s">
        <v>208</v>
      </c>
      <c r="B216" s="23" t="s">
        <v>236</v>
      </c>
      <c r="C216" s="14" t="s">
        <v>237</v>
      </c>
      <c r="D216" s="15">
        <v>59640.26</v>
      </c>
      <c r="E216" s="15">
        <v>69800</v>
      </c>
      <c r="F216" s="34">
        <v>39499.99</v>
      </c>
      <c r="G216" s="15"/>
      <c r="H216" s="15">
        <f t="shared" si="49"/>
        <v>69800</v>
      </c>
      <c r="I216" s="6">
        <f t="shared" si="50"/>
        <v>69800</v>
      </c>
      <c r="J216" s="31"/>
      <c r="K216" s="33" t="s">
        <v>167</v>
      </c>
      <c r="R216" s="57">
        <f t="shared" si="51"/>
        <v>0</v>
      </c>
    </row>
    <row r="217" spans="1:18" ht="12.75">
      <c r="A217" s="5" t="s">
        <v>208</v>
      </c>
      <c r="B217" s="23" t="s">
        <v>238</v>
      </c>
      <c r="C217" s="14" t="s">
        <v>239</v>
      </c>
      <c r="D217" s="15">
        <v>26676.47</v>
      </c>
      <c r="E217" s="15">
        <v>7500</v>
      </c>
      <c r="F217" s="34">
        <v>1336.28</v>
      </c>
      <c r="G217" s="15"/>
      <c r="H217" s="15">
        <f t="shared" si="49"/>
        <v>7500</v>
      </c>
      <c r="I217" s="6">
        <f t="shared" si="50"/>
        <v>7500</v>
      </c>
      <c r="J217" s="31"/>
      <c r="K217" s="33" t="s">
        <v>214</v>
      </c>
      <c r="R217" s="57">
        <f t="shared" si="51"/>
        <v>0</v>
      </c>
    </row>
    <row r="218" spans="1:18" ht="12.75">
      <c r="A218" s="5" t="s">
        <v>208</v>
      </c>
      <c r="B218" s="23" t="s">
        <v>119</v>
      </c>
      <c r="C218" s="14" t="s">
        <v>240</v>
      </c>
      <c r="D218" s="15">
        <v>0</v>
      </c>
      <c r="E218" s="15">
        <v>17500</v>
      </c>
      <c r="F218" s="34">
        <v>7440.8</v>
      </c>
      <c r="G218" s="15"/>
      <c r="H218" s="15">
        <f t="shared" si="49"/>
        <v>17500</v>
      </c>
      <c r="I218" s="6">
        <f t="shared" si="50"/>
        <v>17500</v>
      </c>
      <c r="J218" s="31"/>
      <c r="K218" s="33" t="s">
        <v>214</v>
      </c>
      <c r="R218" s="57">
        <f t="shared" si="51"/>
        <v>0</v>
      </c>
    </row>
    <row r="219" spans="1:18" ht="12.75">
      <c r="A219" s="5" t="s">
        <v>208</v>
      </c>
      <c r="B219" s="23" t="s">
        <v>129</v>
      </c>
      <c r="C219" s="14" t="s">
        <v>130</v>
      </c>
      <c r="D219" s="15">
        <v>431.94</v>
      </c>
      <c r="E219" s="15">
        <v>1000</v>
      </c>
      <c r="F219" s="34">
        <v>1374.27</v>
      </c>
      <c r="G219" s="15">
        <v>900</v>
      </c>
      <c r="H219" s="15">
        <f t="shared" si="49"/>
        <v>1900</v>
      </c>
      <c r="I219" s="6">
        <f t="shared" si="50"/>
        <v>1900</v>
      </c>
      <c r="J219" s="31"/>
      <c r="K219" s="33" t="s">
        <v>167</v>
      </c>
      <c r="R219" s="57">
        <f t="shared" si="51"/>
        <v>0</v>
      </c>
    </row>
    <row r="220" spans="1:18" ht="12.75">
      <c r="A220" s="5" t="s">
        <v>208</v>
      </c>
      <c r="B220" s="23" t="s">
        <v>135</v>
      </c>
      <c r="C220" s="14" t="s">
        <v>136</v>
      </c>
      <c r="D220" s="15">
        <v>1410.15</v>
      </c>
      <c r="E220" s="15">
        <v>100</v>
      </c>
      <c r="F220" s="34">
        <v>907.26</v>
      </c>
      <c r="G220" s="15"/>
      <c r="H220" s="15">
        <f t="shared" si="49"/>
        <v>100</v>
      </c>
      <c r="I220" s="6">
        <f t="shared" si="50"/>
        <v>100</v>
      </c>
      <c r="J220" s="31"/>
      <c r="K220" s="33" t="s">
        <v>42</v>
      </c>
      <c r="R220" s="57">
        <f t="shared" si="51"/>
        <v>0</v>
      </c>
    </row>
    <row r="221" spans="1:18" ht="12.75">
      <c r="A221" s="5" t="s">
        <v>208</v>
      </c>
      <c r="B221" s="23" t="s">
        <v>241</v>
      </c>
      <c r="C221" s="14" t="s">
        <v>242</v>
      </c>
      <c r="D221" s="15">
        <v>8818.23</v>
      </c>
      <c r="E221" s="15">
        <v>11000</v>
      </c>
      <c r="F221" s="34">
        <v>6558.3</v>
      </c>
      <c r="G221" s="15"/>
      <c r="H221" s="15">
        <f t="shared" si="49"/>
        <v>11000</v>
      </c>
      <c r="I221" s="6">
        <f t="shared" si="50"/>
        <v>11000</v>
      </c>
      <c r="J221" s="31"/>
      <c r="K221" s="33" t="s">
        <v>167</v>
      </c>
      <c r="R221" s="57">
        <f t="shared" si="51"/>
        <v>0</v>
      </c>
    </row>
    <row r="222" spans="1:18" ht="12.75">
      <c r="A222" s="5" t="s">
        <v>208</v>
      </c>
      <c r="B222" s="23" t="s">
        <v>243</v>
      </c>
      <c r="C222" s="14" t="s">
        <v>244</v>
      </c>
      <c r="D222" s="15">
        <v>11804.66</v>
      </c>
      <c r="E222" s="15">
        <v>20000</v>
      </c>
      <c r="F222" s="34">
        <v>9358.4</v>
      </c>
      <c r="G222" s="15">
        <v>20000</v>
      </c>
      <c r="H222" s="15">
        <f t="shared" si="49"/>
        <v>40000</v>
      </c>
      <c r="I222" s="46">
        <v>40000</v>
      </c>
      <c r="J222" s="31"/>
      <c r="K222" s="33" t="s">
        <v>167</v>
      </c>
      <c r="R222" s="57">
        <f t="shared" si="51"/>
        <v>0</v>
      </c>
    </row>
    <row r="223" spans="1:18" ht="12.75">
      <c r="A223" s="5"/>
      <c r="B223" s="23"/>
      <c r="C223" s="16" t="s">
        <v>843</v>
      </c>
      <c r="D223" s="17">
        <f aca="true" t="shared" si="52" ref="D223:I223">SUM(D194:D202)</f>
        <v>311466.81</v>
      </c>
      <c r="E223" s="17">
        <f t="shared" si="52"/>
        <v>282200</v>
      </c>
      <c r="F223" s="17">
        <f t="shared" si="52"/>
        <v>164223.37</v>
      </c>
      <c r="G223" s="17">
        <f t="shared" si="52"/>
        <v>0</v>
      </c>
      <c r="H223" s="17">
        <f t="shared" si="52"/>
        <v>282200</v>
      </c>
      <c r="I223" s="7">
        <f t="shared" si="52"/>
        <v>282200</v>
      </c>
      <c r="J223" s="38"/>
      <c r="K223" s="33"/>
      <c r="R223" s="57">
        <f t="shared" si="51"/>
        <v>0</v>
      </c>
    </row>
    <row r="224" spans="1:18" ht="12.75">
      <c r="A224" s="5"/>
      <c r="B224" s="23"/>
      <c r="C224" s="16" t="s">
        <v>844</v>
      </c>
      <c r="D224" s="17">
        <f aca="true" t="shared" si="53" ref="D224:I224">SUM(D203:D222)</f>
        <v>372357.80999999994</v>
      </c>
      <c r="E224" s="17">
        <f t="shared" si="53"/>
        <v>464000</v>
      </c>
      <c r="F224" s="17">
        <f t="shared" si="53"/>
        <v>211121.55999999994</v>
      </c>
      <c r="G224" s="17">
        <f t="shared" si="53"/>
        <v>19400</v>
      </c>
      <c r="H224" s="17">
        <f t="shared" si="53"/>
        <v>483400</v>
      </c>
      <c r="I224" s="7">
        <f t="shared" si="53"/>
        <v>496200</v>
      </c>
      <c r="J224" s="38"/>
      <c r="K224" s="33"/>
      <c r="R224" s="57">
        <f t="shared" si="51"/>
        <v>0</v>
      </c>
    </row>
    <row r="225" spans="1:18" ht="12.75">
      <c r="A225" s="5"/>
      <c r="B225" s="23"/>
      <c r="C225" s="16" t="s">
        <v>845</v>
      </c>
      <c r="D225" s="17">
        <f aca="true" t="shared" si="54" ref="D225:I225">D223-D224</f>
        <v>-60890.99999999994</v>
      </c>
      <c r="E225" s="17">
        <f t="shared" si="54"/>
        <v>-181800</v>
      </c>
      <c r="F225" s="17">
        <f t="shared" si="54"/>
        <v>-46898.189999999944</v>
      </c>
      <c r="G225" s="17">
        <f t="shared" si="54"/>
        <v>-19400</v>
      </c>
      <c r="H225" s="17">
        <f t="shared" si="54"/>
        <v>-201200</v>
      </c>
      <c r="I225" s="7">
        <f t="shared" si="54"/>
        <v>-214000</v>
      </c>
      <c r="J225" s="38"/>
      <c r="K225" s="33"/>
      <c r="R225" s="57">
        <f t="shared" si="51"/>
        <v>0</v>
      </c>
    </row>
    <row r="226" spans="1:18" ht="12" customHeight="1">
      <c r="A226" s="5" t="s">
        <v>245</v>
      </c>
      <c r="B226" s="23" t="s">
        <v>45</v>
      </c>
      <c r="C226" s="14" t="s">
        <v>46</v>
      </c>
      <c r="D226" s="15">
        <v>0</v>
      </c>
      <c r="E226" s="15">
        <v>0</v>
      </c>
      <c r="F226" s="34">
        <v>0</v>
      </c>
      <c r="G226" s="15"/>
      <c r="H226" s="15">
        <f aca="true" t="shared" si="55" ref="H226:H255">SUM(E226+G226)</f>
        <v>0</v>
      </c>
      <c r="I226" s="6">
        <f>H226</f>
        <v>0</v>
      </c>
      <c r="J226" s="31"/>
      <c r="K226" s="33" t="s">
        <v>246</v>
      </c>
      <c r="R226" s="57">
        <f t="shared" si="51"/>
        <v>0</v>
      </c>
    </row>
    <row r="227" spans="1:18" ht="12.75">
      <c r="A227" s="5" t="s">
        <v>245</v>
      </c>
      <c r="B227" s="23" t="s">
        <v>247</v>
      </c>
      <c r="C227" s="14" t="s">
        <v>248</v>
      </c>
      <c r="D227" s="15">
        <v>1894.9</v>
      </c>
      <c r="E227" s="15">
        <v>5000</v>
      </c>
      <c r="F227" s="34">
        <v>103.5</v>
      </c>
      <c r="G227" s="15"/>
      <c r="H227" s="15">
        <f t="shared" si="55"/>
        <v>5000</v>
      </c>
      <c r="I227" s="6">
        <f aca="true" t="shared" si="56" ref="I227:I233">H227</f>
        <v>5000</v>
      </c>
      <c r="J227" s="31"/>
      <c r="K227" s="33" t="s">
        <v>246</v>
      </c>
      <c r="R227" s="57">
        <f t="shared" si="51"/>
        <v>0</v>
      </c>
    </row>
    <row r="228" spans="1:18" ht="12.75">
      <c r="A228" s="5" t="s">
        <v>245</v>
      </c>
      <c r="B228" s="23" t="s">
        <v>59</v>
      </c>
      <c r="C228" s="14" t="s">
        <v>60</v>
      </c>
      <c r="D228" s="15">
        <v>0</v>
      </c>
      <c r="E228" s="15">
        <v>0</v>
      </c>
      <c r="F228" s="34">
        <v>0</v>
      </c>
      <c r="G228" s="15"/>
      <c r="H228" s="15">
        <f t="shared" si="55"/>
        <v>0</v>
      </c>
      <c r="I228" s="6">
        <f t="shared" si="56"/>
        <v>0</v>
      </c>
      <c r="J228" s="31"/>
      <c r="K228" s="33" t="s">
        <v>246</v>
      </c>
      <c r="R228" s="57">
        <f t="shared" si="51"/>
        <v>0</v>
      </c>
    </row>
    <row r="229" spans="1:18" ht="12.75">
      <c r="A229" s="5" t="s">
        <v>245</v>
      </c>
      <c r="B229" s="23" t="s">
        <v>5</v>
      </c>
      <c r="C229" s="14" t="s">
        <v>6</v>
      </c>
      <c r="D229" s="15">
        <v>0</v>
      </c>
      <c r="E229" s="15">
        <v>0</v>
      </c>
      <c r="F229" s="34">
        <v>0</v>
      </c>
      <c r="G229" s="15"/>
      <c r="H229" s="15">
        <f t="shared" si="55"/>
        <v>0</v>
      </c>
      <c r="I229" s="6">
        <f t="shared" si="56"/>
        <v>0</v>
      </c>
      <c r="J229" s="31"/>
      <c r="K229" s="33" t="s">
        <v>868</v>
      </c>
      <c r="R229" s="57">
        <f t="shared" si="51"/>
        <v>0</v>
      </c>
    </row>
    <row r="230" spans="1:18" ht="12.75">
      <c r="A230" s="5" t="s">
        <v>245</v>
      </c>
      <c r="B230" s="23" t="s">
        <v>249</v>
      </c>
      <c r="C230" s="14" t="s">
        <v>250</v>
      </c>
      <c r="D230" s="15">
        <v>390</v>
      </c>
      <c r="E230" s="15">
        <v>500</v>
      </c>
      <c r="F230" s="34">
        <v>130</v>
      </c>
      <c r="G230" s="15"/>
      <c r="H230" s="15">
        <f t="shared" si="55"/>
        <v>500</v>
      </c>
      <c r="I230" s="6">
        <f t="shared" si="56"/>
        <v>500</v>
      </c>
      <c r="J230" s="31"/>
      <c r="K230" s="33" t="s">
        <v>246</v>
      </c>
      <c r="R230" s="57">
        <f t="shared" si="51"/>
        <v>0</v>
      </c>
    </row>
    <row r="231" spans="1:18" ht="12.75">
      <c r="A231" s="5" t="s">
        <v>245</v>
      </c>
      <c r="B231" s="23" t="s">
        <v>7</v>
      </c>
      <c r="C231" s="14" t="s">
        <v>8</v>
      </c>
      <c r="D231" s="15">
        <v>29116.18</v>
      </c>
      <c r="E231" s="15">
        <v>29900</v>
      </c>
      <c r="F231" s="34">
        <v>13944.73</v>
      </c>
      <c r="G231" s="15"/>
      <c r="H231" s="15">
        <f t="shared" si="55"/>
        <v>29900</v>
      </c>
      <c r="I231" s="43">
        <v>31900</v>
      </c>
      <c r="J231" s="31"/>
      <c r="K231" s="33" t="s">
        <v>868</v>
      </c>
      <c r="R231" s="57">
        <f t="shared" si="51"/>
        <v>2000</v>
      </c>
    </row>
    <row r="232" spans="1:18" ht="12.75">
      <c r="A232" s="5" t="s">
        <v>245</v>
      </c>
      <c r="B232" s="23" t="s">
        <v>61</v>
      </c>
      <c r="C232" s="14" t="s">
        <v>62</v>
      </c>
      <c r="D232" s="15">
        <v>3129.12</v>
      </c>
      <c r="E232" s="15">
        <v>3200</v>
      </c>
      <c r="F232" s="34">
        <v>3129.12</v>
      </c>
      <c r="G232" s="15"/>
      <c r="H232" s="15">
        <f t="shared" si="55"/>
        <v>3200</v>
      </c>
      <c r="I232" s="40">
        <f t="shared" si="56"/>
        <v>3200</v>
      </c>
      <c r="J232" s="31"/>
      <c r="K232" s="33" t="s">
        <v>868</v>
      </c>
      <c r="R232" s="57">
        <f t="shared" si="51"/>
        <v>0</v>
      </c>
    </row>
    <row r="233" spans="1:18" ht="12.75">
      <c r="A233" s="5" t="s">
        <v>245</v>
      </c>
      <c r="B233" s="23" t="s">
        <v>9</v>
      </c>
      <c r="C233" s="14" t="s">
        <v>10</v>
      </c>
      <c r="D233" s="15">
        <v>0</v>
      </c>
      <c r="E233" s="15">
        <v>0</v>
      </c>
      <c r="F233" s="34">
        <v>0</v>
      </c>
      <c r="G233" s="15"/>
      <c r="H233" s="15">
        <f t="shared" si="55"/>
        <v>0</v>
      </c>
      <c r="I233" s="6">
        <f t="shared" si="56"/>
        <v>0</v>
      </c>
      <c r="J233" s="31"/>
      <c r="K233" s="33" t="s">
        <v>868</v>
      </c>
      <c r="R233" s="57">
        <f t="shared" si="51"/>
        <v>0</v>
      </c>
    </row>
    <row r="234" spans="1:18" ht="12.75">
      <c r="A234" s="5" t="s">
        <v>245</v>
      </c>
      <c r="B234" s="23" t="s">
        <v>11</v>
      </c>
      <c r="C234" s="14" t="s">
        <v>12</v>
      </c>
      <c r="D234" s="15">
        <v>2558.73</v>
      </c>
      <c r="E234" s="15">
        <v>2700</v>
      </c>
      <c r="F234" s="34">
        <v>1215.07</v>
      </c>
      <c r="G234" s="15"/>
      <c r="H234" s="15">
        <f t="shared" si="55"/>
        <v>2700</v>
      </c>
      <c r="I234" s="43">
        <v>2800</v>
      </c>
      <c r="J234" s="31"/>
      <c r="K234" s="33" t="s">
        <v>868</v>
      </c>
      <c r="R234" s="57">
        <f t="shared" si="51"/>
        <v>100</v>
      </c>
    </row>
    <row r="235" spans="1:18" ht="12.75">
      <c r="A235" s="5" t="s">
        <v>245</v>
      </c>
      <c r="B235" s="23" t="s">
        <v>13</v>
      </c>
      <c r="C235" s="14" t="s">
        <v>14</v>
      </c>
      <c r="D235" s="15">
        <v>6012.51</v>
      </c>
      <c r="E235" s="15">
        <v>6000</v>
      </c>
      <c r="F235" s="34">
        <v>2859.5</v>
      </c>
      <c r="G235" s="15"/>
      <c r="H235" s="15">
        <f t="shared" si="55"/>
        <v>6000</v>
      </c>
      <c r="I235" s="43">
        <v>6400</v>
      </c>
      <c r="J235" s="31"/>
      <c r="K235" s="33" t="s">
        <v>868</v>
      </c>
      <c r="R235" s="57">
        <f t="shared" si="51"/>
        <v>400</v>
      </c>
    </row>
    <row r="236" spans="1:18" ht="12.75">
      <c r="A236" s="5" t="s">
        <v>245</v>
      </c>
      <c r="B236" s="23" t="s">
        <v>251</v>
      </c>
      <c r="C236" s="14" t="s">
        <v>252</v>
      </c>
      <c r="D236" s="15">
        <v>45000</v>
      </c>
      <c r="E236" s="15">
        <v>20000</v>
      </c>
      <c r="F236" s="34">
        <v>16810.87</v>
      </c>
      <c r="G236" s="15"/>
      <c r="H236" s="15">
        <f t="shared" si="55"/>
        <v>20000</v>
      </c>
      <c r="I236" s="43">
        <v>30000</v>
      </c>
      <c r="J236" s="44"/>
      <c r="K236" s="33" t="s">
        <v>870</v>
      </c>
      <c r="R236" s="57">
        <f t="shared" si="51"/>
        <v>0</v>
      </c>
    </row>
    <row r="237" spans="1:18" ht="12.75">
      <c r="A237" s="5" t="s">
        <v>245</v>
      </c>
      <c r="B237" s="23" t="s">
        <v>253</v>
      </c>
      <c r="C237" s="14" t="s">
        <v>254</v>
      </c>
      <c r="D237" s="15">
        <v>0</v>
      </c>
      <c r="E237" s="15">
        <v>0</v>
      </c>
      <c r="F237" s="34">
        <v>0</v>
      </c>
      <c r="G237" s="15"/>
      <c r="H237" s="15">
        <f t="shared" si="55"/>
        <v>0</v>
      </c>
      <c r="I237" s="6">
        <f>H237</f>
        <v>0</v>
      </c>
      <c r="J237" s="31"/>
      <c r="K237" s="33" t="s">
        <v>35</v>
      </c>
      <c r="R237" s="57">
        <f t="shared" si="51"/>
        <v>0</v>
      </c>
    </row>
    <row r="238" spans="1:18" ht="12.75">
      <c r="A238" s="5" t="s">
        <v>245</v>
      </c>
      <c r="B238" s="23" t="s">
        <v>255</v>
      </c>
      <c r="C238" s="14" t="s">
        <v>256</v>
      </c>
      <c r="D238" s="15">
        <v>662.79</v>
      </c>
      <c r="E238" s="15">
        <v>1000</v>
      </c>
      <c r="F238" s="34">
        <v>485.47</v>
      </c>
      <c r="G238" s="15"/>
      <c r="H238" s="15">
        <f t="shared" si="55"/>
        <v>1000</v>
      </c>
      <c r="I238" s="6">
        <f aca="true" t="shared" si="57" ref="I238:I255">H238</f>
        <v>1000</v>
      </c>
      <c r="J238" s="31"/>
      <c r="K238" s="33" t="s">
        <v>246</v>
      </c>
      <c r="R238" s="57">
        <f t="shared" si="51"/>
        <v>0</v>
      </c>
    </row>
    <row r="239" spans="1:18" ht="12.75">
      <c r="A239" s="5" t="s">
        <v>245</v>
      </c>
      <c r="B239" s="23" t="s">
        <v>257</v>
      </c>
      <c r="C239" s="14" t="s">
        <v>258</v>
      </c>
      <c r="D239" s="15">
        <v>22657.28</v>
      </c>
      <c r="E239" s="15">
        <v>19300</v>
      </c>
      <c r="F239" s="34">
        <v>7519.5</v>
      </c>
      <c r="G239" s="15"/>
      <c r="H239" s="15">
        <f t="shared" si="55"/>
        <v>19300</v>
      </c>
      <c r="I239" s="6">
        <f t="shared" si="57"/>
        <v>19300</v>
      </c>
      <c r="J239" s="31"/>
      <c r="K239" s="33" t="s">
        <v>246</v>
      </c>
      <c r="R239" s="57">
        <f t="shared" si="51"/>
        <v>0</v>
      </c>
    </row>
    <row r="240" spans="1:18" ht="12.75">
      <c r="A240" s="5" t="s">
        <v>245</v>
      </c>
      <c r="B240" s="23" t="s">
        <v>88</v>
      </c>
      <c r="C240" s="14" t="s">
        <v>89</v>
      </c>
      <c r="D240" s="15">
        <v>22785</v>
      </c>
      <c r="E240" s="15">
        <v>28000</v>
      </c>
      <c r="F240" s="34">
        <v>22291.16</v>
      </c>
      <c r="G240" s="15"/>
      <c r="H240" s="15">
        <f t="shared" si="55"/>
        <v>28000</v>
      </c>
      <c r="I240" s="6">
        <f t="shared" si="57"/>
        <v>28000</v>
      </c>
      <c r="J240" s="31"/>
      <c r="K240" s="33" t="s">
        <v>869</v>
      </c>
      <c r="R240" s="57">
        <f t="shared" si="51"/>
        <v>0</v>
      </c>
    </row>
    <row r="241" spans="1:18" ht="12.75">
      <c r="A241" s="5" t="s">
        <v>245</v>
      </c>
      <c r="B241" s="23" t="s">
        <v>90</v>
      </c>
      <c r="C241" s="14" t="s">
        <v>91</v>
      </c>
      <c r="D241" s="15">
        <v>5650.16</v>
      </c>
      <c r="E241" s="15">
        <v>10000</v>
      </c>
      <c r="F241" s="34">
        <v>3350.82</v>
      </c>
      <c r="G241" s="15"/>
      <c r="H241" s="15">
        <f t="shared" si="55"/>
        <v>10000</v>
      </c>
      <c r="I241" s="6">
        <f t="shared" si="57"/>
        <v>10000</v>
      </c>
      <c r="J241" s="31"/>
      <c r="K241" s="33" t="s">
        <v>869</v>
      </c>
      <c r="R241" s="57">
        <f t="shared" si="51"/>
        <v>0</v>
      </c>
    </row>
    <row r="242" spans="1:18" ht="12.75">
      <c r="A242" s="5" t="s">
        <v>245</v>
      </c>
      <c r="B242" s="23" t="s">
        <v>92</v>
      </c>
      <c r="C242" s="14" t="s">
        <v>93</v>
      </c>
      <c r="D242" s="15">
        <v>6247.89</v>
      </c>
      <c r="E242" s="15">
        <v>12000</v>
      </c>
      <c r="F242" s="34">
        <v>7262.05</v>
      </c>
      <c r="G242" s="15"/>
      <c r="H242" s="15">
        <f t="shared" si="55"/>
        <v>12000</v>
      </c>
      <c r="I242" s="6">
        <f t="shared" si="57"/>
        <v>12000</v>
      </c>
      <c r="J242" s="31"/>
      <c r="K242" s="33" t="s">
        <v>869</v>
      </c>
      <c r="R242" s="57">
        <f t="shared" si="51"/>
        <v>0</v>
      </c>
    </row>
    <row r="243" spans="1:18" ht="12.75">
      <c r="A243" s="5" t="s">
        <v>245</v>
      </c>
      <c r="B243" s="23" t="s">
        <v>15</v>
      </c>
      <c r="C243" s="14" t="s">
        <v>16</v>
      </c>
      <c r="D243" s="15">
        <v>37357.22</v>
      </c>
      <c r="E243" s="15">
        <v>35100</v>
      </c>
      <c r="F243" s="34">
        <v>18114.21</v>
      </c>
      <c r="G243" s="15"/>
      <c r="H243" s="15">
        <f t="shared" si="55"/>
        <v>35100</v>
      </c>
      <c r="I243" s="6">
        <f t="shared" si="57"/>
        <v>35100</v>
      </c>
      <c r="J243" s="31"/>
      <c r="K243" s="33" t="s">
        <v>246</v>
      </c>
      <c r="R243" s="57">
        <f t="shared" si="51"/>
        <v>0</v>
      </c>
    </row>
    <row r="244" spans="1:18" ht="12.75">
      <c r="A244" s="5" t="s">
        <v>245</v>
      </c>
      <c r="B244" s="23" t="s">
        <v>226</v>
      </c>
      <c r="C244" s="14" t="s">
        <v>259</v>
      </c>
      <c r="D244" s="15">
        <v>243.15</v>
      </c>
      <c r="E244" s="15">
        <v>200</v>
      </c>
      <c r="F244" s="34">
        <v>0</v>
      </c>
      <c r="G244" s="15"/>
      <c r="H244" s="15">
        <f t="shared" si="55"/>
        <v>200</v>
      </c>
      <c r="I244" s="6">
        <f t="shared" si="57"/>
        <v>200</v>
      </c>
      <c r="J244" s="31"/>
      <c r="K244" s="33" t="s">
        <v>246</v>
      </c>
      <c r="R244" s="57">
        <f t="shared" si="51"/>
        <v>0</v>
      </c>
    </row>
    <row r="245" spans="1:18" ht="12.75">
      <c r="A245" s="5" t="s">
        <v>245</v>
      </c>
      <c r="B245" s="23" t="s">
        <v>260</v>
      </c>
      <c r="C245" s="14" t="s">
        <v>203</v>
      </c>
      <c r="D245" s="15">
        <v>4951.02</v>
      </c>
      <c r="E245" s="15">
        <v>4200</v>
      </c>
      <c r="F245" s="34">
        <v>4269.92</v>
      </c>
      <c r="G245" s="15"/>
      <c r="H245" s="15">
        <f t="shared" si="55"/>
        <v>4200</v>
      </c>
      <c r="I245" s="6">
        <f t="shared" si="57"/>
        <v>4200</v>
      </c>
      <c r="J245" s="31"/>
      <c r="K245" s="33" t="s">
        <v>246</v>
      </c>
      <c r="R245" s="57">
        <f t="shared" si="51"/>
        <v>0</v>
      </c>
    </row>
    <row r="246" spans="1:18" ht="12.75">
      <c r="A246" s="5" t="s">
        <v>245</v>
      </c>
      <c r="B246" s="23" t="s">
        <v>261</v>
      </c>
      <c r="C246" s="14" t="s">
        <v>262</v>
      </c>
      <c r="D246" s="15">
        <v>400</v>
      </c>
      <c r="E246" s="15">
        <v>400</v>
      </c>
      <c r="F246" s="34">
        <v>430.5</v>
      </c>
      <c r="G246" s="15"/>
      <c r="H246" s="15">
        <f t="shared" si="55"/>
        <v>400</v>
      </c>
      <c r="I246" s="6">
        <f t="shared" si="57"/>
        <v>400</v>
      </c>
      <c r="J246" s="31"/>
      <c r="K246" s="33" t="s">
        <v>246</v>
      </c>
      <c r="R246" s="57">
        <f t="shared" si="51"/>
        <v>0</v>
      </c>
    </row>
    <row r="247" spans="1:18" ht="12.75">
      <c r="A247" s="5" t="s">
        <v>245</v>
      </c>
      <c r="B247" s="23" t="s">
        <v>263</v>
      </c>
      <c r="C247" s="14" t="s">
        <v>264</v>
      </c>
      <c r="D247" s="15">
        <v>746.01</v>
      </c>
      <c r="E247" s="15">
        <v>3500</v>
      </c>
      <c r="F247" s="34">
        <v>1276.63</v>
      </c>
      <c r="G247" s="15"/>
      <c r="H247" s="15">
        <f t="shared" si="55"/>
        <v>3500</v>
      </c>
      <c r="I247" s="6">
        <f t="shared" si="57"/>
        <v>3500</v>
      </c>
      <c r="J247" s="31"/>
      <c r="K247" s="33" t="s">
        <v>246</v>
      </c>
      <c r="R247" s="57">
        <f t="shared" si="51"/>
        <v>0</v>
      </c>
    </row>
    <row r="248" spans="1:18" ht="12.75">
      <c r="A248" s="5" t="s">
        <v>245</v>
      </c>
      <c r="B248" s="23" t="s">
        <v>230</v>
      </c>
      <c r="C248" s="14" t="s">
        <v>231</v>
      </c>
      <c r="D248" s="15">
        <v>6553.02</v>
      </c>
      <c r="E248" s="15">
        <v>2500</v>
      </c>
      <c r="F248" s="34">
        <v>2580.01</v>
      </c>
      <c r="G248" s="15"/>
      <c r="H248" s="15">
        <f t="shared" si="55"/>
        <v>2500</v>
      </c>
      <c r="I248" s="6">
        <f t="shared" si="57"/>
        <v>2500</v>
      </c>
      <c r="J248" s="31"/>
      <c r="K248" s="33" t="s">
        <v>246</v>
      </c>
      <c r="R248" s="57">
        <f t="shared" si="51"/>
        <v>0</v>
      </c>
    </row>
    <row r="249" spans="1:18" ht="12.75">
      <c r="A249" s="5" t="s">
        <v>245</v>
      </c>
      <c r="B249" s="23" t="s">
        <v>103</v>
      </c>
      <c r="C249" s="14" t="s">
        <v>104</v>
      </c>
      <c r="D249" s="15">
        <v>582.16</v>
      </c>
      <c r="E249" s="15">
        <v>1500</v>
      </c>
      <c r="F249" s="34">
        <v>742.2</v>
      </c>
      <c r="G249" s="15"/>
      <c r="H249" s="15">
        <f t="shared" si="55"/>
        <v>1500</v>
      </c>
      <c r="I249" s="6">
        <f t="shared" si="57"/>
        <v>1500</v>
      </c>
      <c r="J249" s="31"/>
      <c r="K249" s="33" t="s">
        <v>246</v>
      </c>
      <c r="R249" s="57">
        <f t="shared" si="51"/>
        <v>0</v>
      </c>
    </row>
    <row r="250" spans="1:18" ht="12.75">
      <c r="A250" s="5" t="s">
        <v>245</v>
      </c>
      <c r="B250" s="23" t="s">
        <v>28</v>
      </c>
      <c r="C250" s="14" t="s">
        <v>29</v>
      </c>
      <c r="D250" s="15">
        <v>22902.69</v>
      </c>
      <c r="E250" s="15">
        <v>22900</v>
      </c>
      <c r="F250" s="34">
        <v>22431.36</v>
      </c>
      <c r="G250" s="15"/>
      <c r="H250" s="15">
        <f t="shared" si="55"/>
        <v>22900</v>
      </c>
      <c r="I250" s="6">
        <f t="shared" si="57"/>
        <v>22900</v>
      </c>
      <c r="J250" s="31"/>
      <c r="K250" s="33" t="s">
        <v>246</v>
      </c>
      <c r="R250" s="57">
        <f t="shared" si="51"/>
        <v>0</v>
      </c>
    </row>
    <row r="251" spans="1:18" ht="12.75">
      <c r="A251" s="5" t="s">
        <v>245</v>
      </c>
      <c r="B251" s="23" t="s">
        <v>121</v>
      </c>
      <c r="C251" s="14" t="s">
        <v>122</v>
      </c>
      <c r="D251" s="15">
        <v>4283.04</v>
      </c>
      <c r="E251" s="15">
        <v>2500</v>
      </c>
      <c r="F251" s="34">
        <v>1957.11</v>
      </c>
      <c r="G251" s="62">
        <v>2300</v>
      </c>
      <c r="H251" s="15">
        <f t="shared" si="55"/>
        <v>4800</v>
      </c>
      <c r="I251" s="6">
        <f t="shared" si="57"/>
        <v>4800</v>
      </c>
      <c r="J251" s="31"/>
      <c r="K251" s="33" t="s">
        <v>246</v>
      </c>
      <c r="R251" s="57">
        <f t="shared" si="51"/>
        <v>0</v>
      </c>
    </row>
    <row r="252" spans="1:18" ht="12.75">
      <c r="A252" s="5" t="s">
        <v>245</v>
      </c>
      <c r="B252" s="23" t="s">
        <v>133</v>
      </c>
      <c r="C252" s="14" t="s">
        <v>134</v>
      </c>
      <c r="D252" s="15">
        <v>0</v>
      </c>
      <c r="E252" s="15">
        <v>500</v>
      </c>
      <c r="F252" s="34">
        <v>0</v>
      </c>
      <c r="G252" s="15"/>
      <c r="H252" s="15">
        <f t="shared" si="55"/>
        <v>500</v>
      </c>
      <c r="I252" s="6">
        <f t="shared" si="57"/>
        <v>500</v>
      </c>
      <c r="J252" s="31"/>
      <c r="K252" s="33" t="s">
        <v>246</v>
      </c>
      <c r="R252" s="57">
        <f t="shared" si="51"/>
        <v>0</v>
      </c>
    </row>
    <row r="253" spans="1:18" ht="12.75">
      <c r="A253" s="5" t="s">
        <v>245</v>
      </c>
      <c r="B253" s="23" t="s">
        <v>135</v>
      </c>
      <c r="C253" s="14" t="s">
        <v>136</v>
      </c>
      <c r="D253" s="15">
        <v>216.1</v>
      </c>
      <c r="E253" s="15">
        <v>200</v>
      </c>
      <c r="F253" s="34">
        <v>30</v>
      </c>
      <c r="G253" s="15"/>
      <c r="H253" s="15">
        <f t="shared" si="55"/>
        <v>200</v>
      </c>
      <c r="I253" s="6">
        <f t="shared" si="57"/>
        <v>200</v>
      </c>
      <c r="J253" s="31"/>
      <c r="K253" s="33" t="s">
        <v>42</v>
      </c>
      <c r="R253" s="57">
        <f t="shared" si="51"/>
        <v>0</v>
      </c>
    </row>
    <row r="254" spans="1:18" ht="12.75">
      <c r="A254" s="5" t="s">
        <v>245</v>
      </c>
      <c r="B254" s="23" t="s">
        <v>265</v>
      </c>
      <c r="C254" s="14" t="s">
        <v>266</v>
      </c>
      <c r="D254" s="15">
        <v>0</v>
      </c>
      <c r="E254" s="15">
        <v>300</v>
      </c>
      <c r="F254" s="34">
        <v>300</v>
      </c>
      <c r="G254" s="15"/>
      <c r="H254" s="15">
        <f t="shared" si="55"/>
        <v>300</v>
      </c>
      <c r="I254" s="6">
        <f t="shared" si="57"/>
        <v>300</v>
      </c>
      <c r="J254" s="31"/>
      <c r="K254" s="33" t="s">
        <v>246</v>
      </c>
      <c r="R254" s="57">
        <f t="shared" si="51"/>
        <v>0</v>
      </c>
    </row>
    <row r="255" spans="1:18" ht="12.75">
      <c r="A255" s="5" t="s">
        <v>245</v>
      </c>
      <c r="B255" s="23" t="s">
        <v>267</v>
      </c>
      <c r="C255" s="14" t="s">
        <v>268</v>
      </c>
      <c r="D255" s="15">
        <v>4257.3</v>
      </c>
      <c r="E255" s="15">
        <v>6800</v>
      </c>
      <c r="F255" s="34">
        <v>4337.93</v>
      </c>
      <c r="G255" s="15"/>
      <c r="H255" s="15">
        <f t="shared" si="55"/>
        <v>6800</v>
      </c>
      <c r="I255" s="6">
        <f t="shared" si="57"/>
        <v>6800</v>
      </c>
      <c r="J255" s="31"/>
      <c r="K255" s="33" t="s">
        <v>246</v>
      </c>
      <c r="R255" s="57">
        <f t="shared" si="51"/>
        <v>0</v>
      </c>
    </row>
    <row r="256" spans="1:18" ht="12.75">
      <c r="A256" s="5"/>
      <c r="B256" s="23"/>
      <c r="C256" s="16" t="s">
        <v>843</v>
      </c>
      <c r="D256" s="17">
        <f aca="true" t="shared" si="58" ref="D256:I256">SUM(D226:D228)</f>
        <v>1894.9</v>
      </c>
      <c r="E256" s="17">
        <f t="shared" si="58"/>
        <v>5000</v>
      </c>
      <c r="F256" s="17">
        <f t="shared" si="58"/>
        <v>103.5</v>
      </c>
      <c r="G256" s="17">
        <f t="shared" si="58"/>
        <v>0</v>
      </c>
      <c r="H256" s="17">
        <f t="shared" si="58"/>
        <v>5000</v>
      </c>
      <c r="I256" s="7">
        <f t="shared" si="58"/>
        <v>5000</v>
      </c>
      <c r="J256" s="38"/>
      <c r="K256" s="33"/>
      <c r="R256" s="57">
        <f t="shared" si="51"/>
        <v>0</v>
      </c>
    </row>
    <row r="257" spans="1:18" ht="12.75">
      <c r="A257" s="5"/>
      <c r="B257" s="23"/>
      <c r="C257" s="16" t="s">
        <v>844</v>
      </c>
      <c r="D257" s="17">
        <f aca="true" t="shared" si="59" ref="D257:I257">SUM(D229:D255)</f>
        <v>226701.37</v>
      </c>
      <c r="E257" s="17">
        <f t="shared" si="59"/>
        <v>213200</v>
      </c>
      <c r="F257" s="17">
        <f t="shared" si="59"/>
        <v>135468.15999999997</v>
      </c>
      <c r="G257" s="17">
        <f t="shared" si="59"/>
        <v>2300</v>
      </c>
      <c r="H257" s="17">
        <f t="shared" si="59"/>
        <v>215500</v>
      </c>
      <c r="I257" s="7">
        <f t="shared" si="59"/>
        <v>228000</v>
      </c>
      <c r="J257" s="38"/>
      <c r="K257" s="33"/>
      <c r="R257" s="57">
        <f t="shared" si="51"/>
        <v>0</v>
      </c>
    </row>
    <row r="258" spans="1:18" ht="12.75">
      <c r="A258" s="5"/>
      <c r="B258" s="23"/>
      <c r="C258" s="16" t="s">
        <v>845</v>
      </c>
      <c r="D258" s="17">
        <f aca="true" t="shared" si="60" ref="D258:I258">D256-D257</f>
        <v>-224806.47</v>
      </c>
      <c r="E258" s="17">
        <f t="shared" si="60"/>
        <v>-208200</v>
      </c>
      <c r="F258" s="17">
        <f t="shared" si="60"/>
        <v>-135364.65999999997</v>
      </c>
      <c r="G258" s="17">
        <f t="shared" si="60"/>
        <v>-2300</v>
      </c>
      <c r="H258" s="17">
        <f t="shared" si="60"/>
        <v>-210500</v>
      </c>
      <c r="I258" s="7">
        <f t="shared" si="60"/>
        <v>-223000</v>
      </c>
      <c r="J258" s="38"/>
      <c r="K258" s="33"/>
      <c r="R258" s="57">
        <f t="shared" si="51"/>
        <v>0</v>
      </c>
    </row>
    <row r="259" spans="1:18" ht="12.75">
      <c r="A259" s="5" t="s">
        <v>269</v>
      </c>
      <c r="B259" s="23" t="s">
        <v>270</v>
      </c>
      <c r="C259" s="14" t="s">
        <v>271</v>
      </c>
      <c r="D259" s="15">
        <v>128.21</v>
      </c>
      <c r="E259" s="15">
        <v>500</v>
      </c>
      <c r="F259" s="34">
        <v>136.15</v>
      </c>
      <c r="G259" s="15"/>
      <c r="H259" s="15">
        <f>SUM(E259+G259)</f>
        <v>500</v>
      </c>
      <c r="I259" s="6">
        <f>H259</f>
        <v>500</v>
      </c>
      <c r="J259" s="31"/>
      <c r="K259" s="33" t="s">
        <v>35</v>
      </c>
      <c r="R259" s="57">
        <f aca="true" t="shared" si="61" ref="R259:R322">IF(K259="SN 01",I259-H259,0)</f>
        <v>0</v>
      </c>
    </row>
    <row r="260" spans="1:18" ht="12.75">
      <c r="A260" s="5" t="s">
        <v>269</v>
      </c>
      <c r="B260" s="23" t="s">
        <v>272</v>
      </c>
      <c r="C260" s="14" t="s">
        <v>273</v>
      </c>
      <c r="D260" s="15">
        <v>0</v>
      </c>
      <c r="E260" s="15">
        <v>0</v>
      </c>
      <c r="F260" s="34">
        <v>0</v>
      </c>
      <c r="G260" s="15"/>
      <c r="H260" s="15">
        <f>SUM(E260+G260)</f>
        <v>0</v>
      </c>
      <c r="I260" s="6">
        <f>H260</f>
        <v>0</v>
      </c>
      <c r="J260" s="31"/>
      <c r="K260" s="33" t="s">
        <v>246</v>
      </c>
      <c r="R260" s="57">
        <f t="shared" si="61"/>
        <v>0</v>
      </c>
    </row>
    <row r="261" spans="1:18" ht="12.75">
      <c r="A261" s="5"/>
      <c r="B261" s="23"/>
      <c r="C261" s="16" t="s">
        <v>843</v>
      </c>
      <c r="D261" s="17">
        <f aca="true" t="shared" si="62" ref="D261:I261">SUM(0)</f>
        <v>0</v>
      </c>
      <c r="E261" s="17">
        <f t="shared" si="62"/>
        <v>0</v>
      </c>
      <c r="F261" s="17">
        <f t="shared" si="62"/>
        <v>0</v>
      </c>
      <c r="G261" s="17">
        <f t="shared" si="62"/>
        <v>0</v>
      </c>
      <c r="H261" s="17">
        <f t="shared" si="62"/>
        <v>0</v>
      </c>
      <c r="I261" s="7">
        <f t="shared" si="62"/>
        <v>0</v>
      </c>
      <c r="J261" s="38"/>
      <c r="K261" s="33"/>
      <c r="R261" s="57">
        <f t="shared" si="61"/>
        <v>0</v>
      </c>
    </row>
    <row r="262" spans="1:18" ht="12.75">
      <c r="A262" s="5"/>
      <c r="B262" s="23"/>
      <c r="C262" s="16" t="s">
        <v>844</v>
      </c>
      <c r="D262" s="17">
        <f aca="true" t="shared" si="63" ref="D262:I262">SUM(D259:D260)</f>
        <v>128.21</v>
      </c>
      <c r="E262" s="17">
        <f t="shared" si="63"/>
        <v>500</v>
      </c>
      <c r="F262" s="17">
        <f t="shared" si="63"/>
        <v>136.15</v>
      </c>
      <c r="G262" s="17">
        <f t="shared" si="63"/>
        <v>0</v>
      </c>
      <c r="H262" s="17">
        <f t="shared" si="63"/>
        <v>500</v>
      </c>
      <c r="I262" s="7">
        <f t="shared" si="63"/>
        <v>500</v>
      </c>
      <c r="J262" s="38"/>
      <c r="K262" s="33"/>
      <c r="R262" s="57">
        <f t="shared" si="61"/>
        <v>0</v>
      </c>
    </row>
    <row r="263" spans="1:18" ht="12.75">
      <c r="A263" s="5"/>
      <c r="B263" s="23"/>
      <c r="C263" s="16" t="s">
        <v>845</v>
      </c>
      <c r="D263" s="17">
        <f aca="true" t="shared" si="64" ref="D263:I263">D261-D262</f>
        <v>-128.21</v>
      </c>
      <c r="E263" s="17">
        <f t="shared" si="64"/>
        <v>-500</v>
      </c>
      <c r="F263" s="17">
        <f t="shared" si="64"/>
        <v>-136.15</v>
      </c>
      <c r="G263" s="17">
        <f t="shared" si="64"/>
        <v>0</v>
      </c>
      <c r="H263" s="17">
        <f t="shared" si="64"/>
        <v>-500</v>
      </c>
      <c r="I263" s="7">
        <f t="shared" si="64"/>
        <v>-500</v>
      </c>
      <c r="J263" s="38"/>
      <c r="K263" s="33"/>
      <c r="R263" s="57">
        <f t="shared" si="61"/>
        <v>0</v>
      </c>
    </row>
    <row r="264" spans="1:18" ht="12.75">
      <c r="A264" s="5" t="s">
        <v>274</v>
      </c>
      <c r="B264" s="23" t="s">
        <v>275</v>
      </c>
      <c r="C264" s="14" t="s">
        <v>276</v>
      </c>
      <c r="D264" s="15">
        <v>8200</v>
      </c>
      <c r="E264" s="15">
        <v>0</v>
      </c>
      <c r="F264" s="34">
        <v>0</v>
      </c>
      <c r="G264" s="15"/>
      <c r="H264" s="15">
        <f aca="true" t="shared" si="65" ref="H264:H271">SUM(E264+G264)</f>
        <v>0</v>
      </c>
      <c r="I264" s="6">
        <f>H264</f>
        <v>0</v>
      </c>
      <c r="J264" s="31"/>
      <c r="K264" s="33" t="s">
        <v>277</v>
      </c>
      <c r="R264" s="57">
        <f t="shared" si="61"/>
        <v>0</v>
      </c>
    </row>
    <row r="265" spans="1:18" ht="12.75">
      <c r="A265" s="5" t="s">
        <v>274</v>
      </c>
      <c r="B265" s="23" t="s">
        <v>5</v>
      </c>
      <c r="C265" s="14" t="s">
        <v>6</v>
      </c>
      <c r="D265" s="15">
        <v>54272.94</v>
      </c>
      <c r="E265" s="15">
        <v>55100</v>
      </c>
      <c r="F265" s="34">
        <v>42154.47</v>
      </c>
      <c r="G265" s="15">
        <v>-2500</v>
      </c>
      <c r="H265" s="15">
        <f t="shared" si="65"/>
        <v>52600</v>
      </c>
      <c r="I265" s="43">
        <v>76000</v>
      </c>
      <c r="J265" s="31"/>
      <c r="K265" s="33" t="s">
        <v>868</v>
      </c>
      <c r="R265" s="57">
        <f t="shared" si="61"/>
        <v>23400</v>
      </c>
    </row>
    <row r="266" spans="1:18" ht="12.75">
      <c r="A266" s="5" t="s">
        <v>274</v>
      </c>
      <c r="B266" s="23" t="s">
        <v>7</v>
      </c>
      <c r="C266" s="14" t="s">
        <v>8</v>
      </c>
      <c r="D266" s="15">
        <v>84296.36</v>
      </c>
      <c r="E266" s="15">
        <v>108500</v>
      </c>
      <c r="F266" s="34">
        <v>51510.05</v>
      </c>
      <c r="G266" s="15"/>
      <c r="H266" s="15">
        <f t="shared" si="65"/>
        <v>108500</v>
      </c>
      <c r="I266" s="43">
        <v>112100</v>
      </c>
      <c r="J266" s="31"/>
      <c r="K266" s="33" t="s">
        <v>868</v>
      </c>
      <c r="R266" s="57">
        <f t="shared" si="61"/>
        <v>3600</v>
      </c>
    </row>
    <row r="267" spans="1:18" ht="12.75">
      <c r="A267" s="5" t="s">
        <v>274</v>
      </c>
      <c r="B267" s="23" t="s">
        <v>9</v>
      </c>
      <c r="C267" s="14" t="s">
        <v>10</v>
      </c>
      <c r="D267" s="15">
        <v>21445.3</v>
      </c>
      <c r="E267" s="15">
        <v>22000</v>
      </c>
      <c r="F267" s="34">
        <v>0</v>
      </c>
      <c r="G267" s="15">
        <v>-1500</v>
      </c>
      <c r="H267" s="15">
        <f t="shared" si="65"/>
        <v>20500</v>
      </c>
      <c r="I267" s="43">
        <v>28800</v>
      </c>
      <c r="J267" s="31"/>
      <c r="K267" s="33" t="s">
        <v>868</v>
      </c>
      <c r="R267" s="57">
        <f t="shared" si="61"/>
        <v>8300</v>
      </c>
    </row>
    <row r="268" spans="1:18" ht="12.75">
      <c r="A268" s="5" t="s">
        <v>274</v>
      </c>
      <c r="B268" s="23" t="s">
        <v>11</v>
      </c>
      <c r="C268" s="14" t="s">
        <v>12</v>
      </c>
      <c r="D268" s="15">
        <v>7297.42</v>
      </c>
      <c r="E268" s="15">
        <v>9200</v>
      </c>
      <c r="F268" s="34">
        <v>4417.98</v>
      </c>
      <c r="G268" s="15"/>
      <c r="H268" s="15">
        <f t="shared" si="65"/>
        <v>9200</v>
      </c>
      <c r="I268" s="43">
        <v>9400</v>
      </c>
      <c r="J268" s="31"/>
      <c r="K268" s="33" t="s">
        <v>868</v>
      </c>
      <c r="R268" s="57">
        <f t="shared" si="61"/>
        <v>200</v>
      </c>
    </row>
    <row r="269" spans="1:18" ht="12.75">
      <c r="A269" s="5" t="s">
        <v>274</v>
      </c>
      <c r="B269" s="23" t="s">
        <v>13</v>
      </c>
      <c r="C269" s="14" t="s">
        <v>14</v>
      </c>
      <c r="D269" s="15">
        <v>17352.15</v>
      </c>
      <c r="E269" s="15">
        <v>21800</v>
      </c>
      <c r="F269" s="34">
        <v>10528.43</v>
      </c>
      <c r="G269" s="15"/>
      <c r="H269" s="15">
        <f t="shared" si="65"/>
        <v>21800</v>
      </c>
      <c r="I269" s="43">
        <v>22300</v>
      </c>
      <c r="J269" s="31"/>
      <c r="K269" s="33" t="s">
        <v>868</v>
      </c>
      <c r="R269" s="57">
        <f t="shared" si="61"/>
        <v>500</v>
      </c>
    </row>
    <row r="270" spans="1:18" ht="12.75">
      <c r="A270" s="5" t="s">
        <v>274</v>
      </c>
      <c r="B270" s="23" t="s">
        <v>278</v>
      </c>
      <c r="C270" s="14" t="s">
        <v>279</v>
      </c>
      <c r="D270" s="15">
        <v>1309275.18</v>
      </c>
      <c r="E270" s="15">
        <v>1251100</v>
      </c>
      <c r="F270" s="34">
        <v>938319.42</v>
      </c>
      <c r="G270" s="15">
        <v>39200</v>
      </c>
      <c r="H270" s="15">
        <f t="shared" si="65"/>
        <v>1290300</v>
      </c>
      <c r="I270" s="43">
        <v>1204600</v>
      </c>
      <c r="J270" s="31"/>
      <c r="K270" s="33" t="s">
        <v>277</v>
      </c>
      <c r="R270" s="57">
        <f t="shared" si="61"/>
        <v>0</v>
      </c>
    </row>
    <row r="271" spans="1:18" ht="12.75">
      <c r="A271" s="5" t="s">
        <v>274</v>
      </c>
      <c r="B271" s="23" t="s">
        <v>280</v>
      </c>
      <c r="C271" s="14" t="s">
        <v>281</v>
      </c>
      <c r="D271" s="15">
        <v>214752.13</v>
      </c>
      <c r="E271" s="15">
        <v>467200</v>
      </c>
      <c r="F271" s="34">
        <v>350391.33</v>
      </c>
      <c r="G271" s="15">
        <v>-20600</v>
      </c>
      <c r="H271" s="15">
        <f t="shared" si="65"/>
        <v>446600</v>
      </c>
      <c r="I271" s="43">
        <v>396600</v>
      </c>
      <c r="J271" s="31"/>
      <c r="K271" s="33" t="s">
        <v>277</v>
      </c>
      <c r="R271" s="57">
        <f t="shared" si="61"/>
        <v>0</v>
      </c>
    </row>
    <row r="272" spans="1:18" ht="12.75">
      <c r="A272" s="5"/>
      <c r="B272" s="23"/>
      <c r="C272" s="16" t="s">
        <v>843</v>
      </c>
      <c r="D272" s="17">
        <f aca="true" t="shared" si="66" ref="D272:I272">SUM(D264)</f>
        <v>8200</v>
      </c>
      <c r="E272" s="17">
        <f t="shared" si="66"/>
        <v>0</v>
      </c>
      <c r="F272" s="17">
        <f t="shared" si="66"/>
        <v>0</v>
      </c>
      <c r="G272" s="17">
        <f t="shared" si="66"/>
        <v>0</v>
      </c>
      <c r="H272" s="17">
        <f t="shared" si="66"/>
        <v>0</v>
      </c>
      <c r="I272" s="7">
        <f t="shared" si="66"/>
        <v>0</v>
      </c>
      <c r="J272" s="38"/>
      <c r="K272" s="33"/>
      <c r="R272" s="57">
        <f t="shared" si="61"/>
        <v>0</v>
      </c>
    </row>
    <row r="273" spans="1:18" ht="12.75">
      <c r="A273" s="5"/>
      <c r="B273" s="23"/>
      <c r="C273" s="16" t="s">
        <v>844</v>
      </c>
      <c r="D273" s="17">
        <f aca="true" t="shared" si="67" ref="D273:I273">SUM(D265:D271)</f>
        <v>1708691.48</v>
      </c>
      <c r="E273" s="17">
        <f t="shared" si="67"/>
        <v>1934900</v>
      </c>
      <c r="F273" s="17">
        <f t="shared" si="67"/>
        <v>1397321.6800000002</v>
      </c>
      <c r="G273" s="17">
        <f t="shared" si="67"/>
        <v>14600</v>
      </c>
      <c r="H273" s="17">
        <f t="shared" si="67"/>
        <v>1949500</v>
      </c>
      <c r="I273" s="7">
        <f t="shared" si="67"/>
        <v>1849800</v>
      </c>
      <c r="J273" s="38"/>
      <c r="K273" s="33"/>
      <c r="R273" s="57">
        <f t="shared" si="61"/>
        <v>0</v>
      </c>
    </row>
    <row r="274" spans="1:18" ht="12.75">
      <c r="A274" s="5"/>
      <c r="B274" s="23"/>
      <c r="C274" s="16" t="s">
        <v>845</v>
      </c>
      <c r="D274" s="17">
        <f aca="true" t="shared" si="68" ref="D274:I274">D272-D273</f>
        <v>-1700491.48</v>
      </c>
      <c r="E274" s="17">
        <f t="shared" si="68"/>
        <v>-1934900</v>
      </c>
      <c r="F274" s="17">
        <f t="shared" si="68"/>
        <v>-1397321.6800000002</v>
      </c>
      <c r="G274" s="17">
        <f t="shared" si="68"/>
        <v>-14600</v>
      </c>
      <c r="H274" s="17">
        <f t="shared" si="68"/>
        <v>-1949500</v>
      </c>
      <c r="I274" s="7">
        <f t="shared" si="68"/>
        <v>-1849800</v>
      </c>
      <c r="J274" s="38"/>
      <c r="K274" s="33"/>
      <c r="R274" s="57">
        <f t="shared" si="61"/>
        <v>0</v>
      </c>
    </row>
    <row r="275" spans="1:18" ht="12.75">
      <c r="A275" s="5" t="s">
        <v>282</v>
      </c>
      <c r="B275" s="23" t="s">
        <v>283</v>
      </c>
      <c r="C275" s="14" t="s">
        <v>284</v>
      </c>
      <c r="D275" s="15">
        <v>52446</v>
      </c>
      <c r="E275" s="15">
        <v>19500</v>
      </c>
      <c r="F275" s="15">
        <v>0</v>
      </c>
      <c r="G275" s="15">
        <v>35200</v>
      </c>
      <c r="H275" s="15">
        <f>SUM(E275+G275)</f>
        <v>54700</v>
      </c>
      <c r="I275" s="6">
        <f>H275</f>
        <v>54700</v>
      </c>
      <c r="J275" s="31"/>
      <c r="K275" s="33" t="s">
        <v>277</v>
      </c>
      <c r="R275" s="57">
        <f t="shared" si="61"/>
        <v>0</v>
      </c>
    </row>
    <row r="276" spans="1:18" ht="12.75">
      <c r="A276" s="5"/>
      <c r="B276" s="23"/>
      <c r="C276" s="16" t="s">
        <v>843</v>
      </c>
      <c r="D276" s="17">
        <f aca="true" t="shared" si="69" ref="D276:I276">SUM(0)</f>
        <v>0</v>
      </c>
      <c r="E276" s="17">
        <f t="shared" si="69"/>
        <v>0</v>
      </c>
      <c r="F276" s="17">
        <f t="shared" si="69"/>
        <v>0</v>
      </c>
      <c r="G276" s="17">
        <f t="shared" si="69"/>
        <v>0</v>
      </c>
      <c r="H276" s="17">
        <f t="shared" si="69"/>
        <v>0</v>
      </c>
      <c r="I276" s="7">
        <f t="shared" si="69"/>
        <v>0</v>
      </c>
      <c r="J276" s="38"/>
      <c r="K276" s="33"/>
      <c r="R276" s="57">
        <f t="shared" si="61"/>
        <v>0</v>
      </c>
    </row>
    <row r="277" spans="1:18" ht="12.75">
      <c r="A277" s="5"/>
      <c r="B277" s="23"/>
      <c r="C277" s="16" t="s">
        <v>844</v>
      </c>
      <c r="D277" s="17">
        <f aca="true" t="shared" si="70" ref="D277:I277">SUM(D275)</f>
        <v>52446</v>
      </c>
      <c r="E277" s="17">
        <f t="shared" si="70"/>
        <v>19500</v>
      </c>
      <c r="F277" s="17">
        <f t="shared" si="70"/>
        <v>0</v>
      </c>
      <c r="G277" s="17">
        <f t="shared" si="70"/>
        <v>35200</v>
      </c>
      <c r="H277" s="17">
        <f t="shared" si="70"/>
        <v>54700</v>
      </c>
      <c r="I277" s="7">
        <f t="shared" si="70"/>
        <v>54700</v>
      </c>
      <c r="J277" s="38"/>
      <c r="K277" s="33"/>
      <c r="R277" s="57">
        <f t="shared" si="61"/>
        <v>0</v>
      </c>
    </row>
    <row r="278" spans="1:18" ht="12.75">
      <c r="A278" s="5"/>
      <c r="B278" s="23"/>
      <c r="C278" s="16" t="s">
        <v>845</v>
      </c>
      <c r="D278" s="17">
        <f aca="true" t="shared" si="71" ref="D278:I278">D276-D277</f>
        <v>-52446</v>
      </c>
      <c r="E278" s="17">
        <f t="shared" si="71"/>
        <v>-19500</v>
      </c>
      <c r="F278" s="17">
        <f t="shared" si="71"/>
        <v>0</v>
      </c>
      <c r="G278" s="17">
        <f t="shared" si="71"/>
        <v>-35200</v>
      </c>
      <c r="H278" s="17">
        <f t="shared" si="71"/>
        <v>-54700</v>
      </c>
      <c r="I278" s="7">
        <f t="shared" si="71"/>
        <v>-54700</v>
      </c>
      <c r="J278" s="38"/>
      <c r="K278" s="33"/>
      <c r="R278" s="57">
        <f t="shared" si="61"/>
        <v>0</v>
      </c>
    </row>
    <row r="279" spans="1:18" ht="12.75">
      <c r="A279" s="5" t="s">
        <v>306</v>
      </c>
      <c r="B279" s="23" t="s">
        <v>285</v>
      </c>
      <c r="C279" s="14" t="s">
        <v>286</v>
      </c>
      <c r="D279" s="15">
        <v>0</v>
      </c>
      <c r="E279" s="15">
        <v>100</v>
      </c>
      <c r="F279" s="34">
        <v>0</v>
      </c>
      <c r="G279" s="15"/>
      <c r="H279" s="15">
        <f aca="true" t="shared" si="72" ref="H279:H342">SUM(E279+G279)</f>
        <v>100</v>
      </c>
      <c r="I279" s="6">
        <f>H279</f>
        <v>100</v>
      </c>
      <c r="J279" s="31"/>
      <c r="K279" s="33" t="s">
        <v>277</v>
      </c>
      <c r="R279" s="57">
        <f t="shared" si="61"/>
        <v>0</v>
      </c>
    </row>
    <row r="280" spans="1:18" ht="12.75">
      <c r="A280" s="5" t="s">
        <v>306</v>
      </c>
      <c r="B280" s="23" t="s">
        <v>33</v>
      </c>
      <c r="C280" s="14" t="s">
        <v>307</v>
      </c>
      <c r="D280" s="15">
        <v>1155</v>
      </c>
      <c r="E280" s="15">
        <v>0</v>
      </c>
      <c r="F280" s="34">
        <v>0</v>
      </c>
      <c r="G280" s="15"/>
      <c r="H280" s="15">
        <f t="shared" si="72"/>
        <v>0</v>
      </c>
      <c r="I280" s="6">
        <f aca="true" t="shared" si="73" ref="I280:I291">H280</f>
        <v>0</v>
      </c>
      <c r="J280" s="31"/>
      <c r="K280" s="33" t="s">
        <v>277</v>
      </c>
      <c r="R280" s="57">
        <f t="shared" si="61"/>
        <v>0</v>
      </c>
    </row>
    <row r="281" spans="1:18" ht="12.75">
      <c r="A281" s="5" t="s">
        <v>306</v>
      </c>
      <c r="B281" s="23" t="s">
        <v>36</v>
      </c>
      <c r="C281" s="14" t="s">
        <v>308</v>
      </c>
      <c r="D281" s="15">
        <v>495</v>
      </c>
      <c r="E281" s="15">
        <v>0</v>
      </c>
      <c r="F281" s="34">
        <v>0</v>
      </c>
      <c r="G281" s="15"/>
      <c r="H281" s="15">
        <f t="shared" si="72"/>
        <v>0</v>
      </c>
      <c r="I281" s="6">
        <f t="shared" si="73"/>
        <v>0</v>
      </c>
      <c r="J281" s="31"/>
      <c r="K281" s="33" t="s">
        <v>277</v>
      </c>
      <c r="R281" s="57">
        <f t="shared" si="61"/>
        <v>0</v>
      </c>
    </row>
    <row r="282" spans="1:18" ht="12.75">
      <c r="A282" s="5" t="s">
        <v>306</v>
      </c>
      <c r="B282" s="23" t="s">
        <v>40</v>
      </c>
      <c r="C282" s="14" t="s">
        <v>41</v>
      </c>
      <c r="D282" s="15">
        <v>631.03</v>
      </c>
      <c r="E282" s="15">
        <v>0</v>
      </c>
      <c r="F282" s="34">
        <v>0</v>
      </c>
      <c r="G282" s="15"/>
      <c r="H282" s="15">
        <f t="shared" si="72"/>
        <v>0</v>
      </c>
      <c r="I282" s="6">
        <f t="shared" si="73"/>
        <v>0</v>
      </c>
      <c r="J282" s="31"/>
      <c r="K282" s="33" t="s">
        <v>277</v>
      </c>
      <c r="R282" s="57">
        <f t="shared" si="61"/>
        <v>0</v>
      </c>
    </row>
    <row r="283" spans="1:18" ht="12.75">
      <c r="A283" s="5" t="s">
        <v>306</v>
      </c>
      <c r="B283" s="23" t="s">
        <v>309</v>
      </c>
      <c r="C283" s="14" t="s">
        <v>310</v>
      </c>
      <c r="D283" s="15">
        <v>0</v>
      </c>
      <c r="E283" s="15">
        <v>100</v>
      </c>
      <c r="F283" s="34">
        <v>0</v>
      </c>
      <c r="G283" s="15"/>
      <c r="H283" s="15">
        <f t="shared" si="72"/>
        <v>100</v>
      </c>
      <c r="I283" s="6">
        <f t="shared" si="73"/>
        <v>100</v>
      </c>
      <c r="J283" s="31"/>
      <c r="K283" s="33" t="s">
        <v>277</v>
      </c>
      <c r="R283" s="57">
        <f t="shared" si="61"/>
        <v>0</v>
      </c>
    </row>
    <row r="284" spans="1:18" ht="12.75">
      <c r="A284" s="5" t="s">
        <v>306</v>
      </c>
      <c r="B284" s="23" t="s">
        <v>288</v>
      </c>
      <c r="C284" s="14" t="s">
        <v>289</v>
      </c>
      <c r="D284" s="15">
        <v>634064</v>
      </c>
      <c r="E284" s="15">
        <v>623600</v>
      </c>
      <c r="F284" s="34">
        <v>0</v>
      </c>
      <c r="G284" s="15">
        <v>-92000</v>
      </c>
      <c r="H284" s="15">
        <f t="shared" si="72"/>
        <v>531600</v>
      </c>
      <c r="I284" s="6">
        <f t="shared" si="73"/>
        <v>531600</v>
      </c>
      <c r="J284" s="31"/>
      <c r="K284" s="33" t="s">
        <v>277</v>
      </c>
      <c r="R284" s="57">
        <f t="shared" si="61"/>
        <v>0</v>
      </c>
    </row>
    <row r="285" spans="1:18" ht="12.75">
      <c r="A285" s="5" t="s">
        <v>306</v>
      </c>
      <c r="B285" s="23" t="s">
        <v>311</v>
      </c>
      <c r="C285" s="14" t="s">
        <v>312</v>
      </c>
      <c r="D285" s="15">
        <v>5200</v>
      </c>
      <c r="E285" s="15">
        <v>0</v>
      </c>
      <c r="F285" s="34">
        <v>0</v>
      </c>
      <c r="G285" s="15"/>
      <c r="H285" s="15">
        <f t="shared" si="72"/>
        <v>0</v>
      </c>
      <c r="I285" s="6">
        <f t="shared" si="73"/>
        <v>0</v>
      </c>
      <c r="J285" s="31"/>
      <c r="K285" s="33" t="s">
        <v>277</v>
      </c>
      <c r="R285" s="57">
        <f t="shared" si="61"/>
        <v>0</v>
      </c>
    </row>
    <row r="286" spans="1:18" ht="12.75">
      <c r="A286" s="5" t="s">
        <v>306</v>
      </c>
      <c r="B286" s="23" t="s">
        <v>157</v>
      </c>
      <c r="C286" s="14" t="s">
        <v>158</v>
      </c>
      <c r="D286" s="15">
        <v>0</v>
      </c>
      <c r="E286" s="15">
        <v>0</v>
      </c>
      <c r="F286" s="34">
        <v>25.2</v>
      </c>
      <c r="G286" s="15"/>
      <c r="H286" s="15">
        <f t="shared" si="72"/>
        <v>0</v>
      </c>
      <c r="I286" s="6">
        <f t="shared" si="73"/>
        <v>0</v>
      </c>
      <c r="J286" s="31"/>
      <c r="K286" s="33" t="s">
        <v>277</v>
      </c>
      <c r="R286" s="57">
        <f t="shared" si="61"/>
        <v>0</v>
      </c>
    </row>
    <row r="287" spans="1:18" ht="12.75">
      <c r="A287" s="5" t="s">
        <v>306</v>
      </c>
      <c r="B287" s="23" t="s">
        <v>313</v>
      </c>
      <c r="C287" s="14" t="s">
        <v>314</v>
      </c>
      <c r="D287" s="15">
        <v>5218.94</v>
      </c>
      <c r="E287" s="15">
        <v>6000</v>
      </c>
      <c r="F287" s="34">
        <v>0</v>
      </c>
      <c r="G287" s="15"/>
      <c r="H287" s="15">
        <f t="shared" si="72"/>
        <v>6000</v>
      </c>
      <c r="I287" s="6">
        <f t="shared" si="73"/>
        <v>6000</v>
      </c>
      <c r="J287" s="31"/>
      <c r="K287" s="33" t="s">
        <v>277</v>
      </c>
      <c r="R287" s="57">
        <f t="shared" si="61"/>
        <v>0</v>
      </c>
    </row>
    <row r="288" spans="1:18" ht="12.75">
      <c r="A288" s="5" t="s">
        <v>306</v>
      </c>
      <c r="B288" s="23" t="s">
        <v>315</v>
      </c>
      <c r="C288" s="14" t="s">
        <v>316</v>
      </c>
      <c r="D288" s="15">
        <v>13803.35</v>
      </c>
      <c r="E288" s="15">
        <v>12800</v>
      </c>
      <c r="F288" s="34">
        <v>6000</v>
      </c>
      <c r="G288" s="15"/>
      <c r="H288" s="15">
        <f t="shared" si="72"/>
        <v>12800</v>
      </c>
      <c r="I288" s="6">
        <f t="shared" si="73"/>
        <v>12800</v>
      </c>
      <c r="J288" s="31"/>
      <c r="K288" s="33" t="s">
        <v>277</v>
      </c>
      <c r="R288" s="57">
        <f t="shared" si="61"/>
        <v>0</v>
      </c>
    </row>
    <row r="289" spans="1:18" ht="12.75">
      <c r="A289" s="5" t="s">
        <v>306</v>
      </c>
      <c r="B289" s="23" t="s">
        <v>317</v>
      </c>
      <c r="C289" s="14" t="s">
        <v>318</v>
      </c>
      <c r="D289" s="15">
        <v>0</v>
      </c>
      <c r="E289" s="15">
        <v>0</v>
      </c>
      <c r="F289" s="34">
        <v>0</v>
      </c>
      <c r="G289" s="15"/>
      <c r="H289" s="15">
        <f t="shared" si="72"/>
        <v>0</v>
      </c>
      <c r="I289" s="6">
        <f t="shared" si="73"/>
        <v>0</v>
      </c>
      <c r="J289" s="31"/>
      <c r="K289" s="33" t="s">
        <v>277</v>
      </c>
      <c r="R289" s="57">
        <f t="shared" si="61"/>
        <v>0</v>
      </c>
    </row>
    <row r="290" spans="1:18" ht="12.75">
      <c r="A290" s="5" t="s">
        <v>306</v>
      </c>
      <c r="B290" s="23" t="s">
        <v>319</v>
      </c>
      <c r="C290" s="14" t="s">
        <v>320</v>
      </c>
      <c r="D290" s="15">
        <v>1000000</v>
      </c>
      <c r="E290" s="15">
        <v>1000000</v>
      </c>
      <c r="F290" s="34">
        <v>1000000</v>
      </c>
      <c r="G290" s="15"/>
      <c r="H290" s="15">
        <f t="shared" si="72"/>
        <v>1000000</v>
      </c>
      <c r="I290" s="6">
        <f t="shared" si="73"/>
        <v>1000000</v>
      </c>
      <c r="J290" s="31"/>
      <c r="K290" s="33" t="s">
        <v>1</v>
      </c>
      <c r="R290" s="57">
        <f t="shared" si="61"/>
        <v>0</v>
      </c>
    </row>
    <row r="291" spans="1:18" ht="12.75">
      <c r="A291" s="5" t="s">
        <v>306</v>
      </c>
      <c r="B291" s="23" t="s">
        <v>321</v>
      </c>
      <c r="C291" s="14" t="s">
        <v>322</v>
      </c>
      <c r="D291" s="15">
        <v>0</v>
      </c>
      <c r="E291" s="15">
        <v>0</v>
      </c>
      <c r="F291" s="34">
        <v>1200</v>
      </c>
      <c r="G291" s="15">
        <v>300</v>
      </c>
      <c r="H291" s="15">
        <f t="shared" si="72"/>
        <v>300</v>
      </c>
      <c r="I291" s="6">
        <f t="shared" si="73"/>
        <v>300</v>
      </c>
      <c r="J291" s="31"/>
      <c r="K291" s="33" t="s">
        <v>277</v>
      </c>
      <c r="R291" s="57">
        <f t="shared" si="61"/>
        <v>0</v>
      </c>
    </row>
    <row r="292" spans="1:18" ht="12.75">
      <c r="A292" s="5" t="s">
        <v>306</v>
      </c>
      <c r="B292" s="23" t="s">
        <v>59</v>
      </c>
      <c r="C292" s="14" t="s">
        <v>60</v>
      </c>
      <c r="D292" s="15">
        <v>3720</v>
      </c>
      <c r="E292" s="15">
        <v>0</v>
      </c>
      <c r="F292" s="34">
        <v>226.5</v>
      </c>
      <c r="G292" s="15">
        <v>200</v>
      </c>
      <c r="H292" s="15">
        <f t="shared" si="72"/>
        <v>200</v>
      </c>
      <c r="I292" s="43">
        <v>100</v>
      </c>
      <c r="J292" s="31"/>
      <c r="K292" s="33" t="s">
        <v>287</v>
      </c>
      <c r="R292" s="57">
        <f t="shared" si="61"/>
        <v>0</v>
      </c>
    </row>
    <row r="293" spans="1:18" ht="12.75">
      <c r="A293" s="5" t="s">
        <v>306</v>
      </c>
      <c r="B293" s="23" t="s">
        <v>7</v>
      </c>
      <c r="C293" s="14" t="s">
        <v>8</v>
      </c>
      <c r="D293" s="15">
        <v>47078.77</v>
      </c>
      <c r="E293" s="15">
        <v>54800</v>
      </c>
      <c r="F293" s="34">
        <v>25110.23</v>
      </c>
      <c r="G293" s="15"/>
      <c r="H293" s="15">
        <f t="shared" si="72"/>
        <v>54800</v>
      </c>
      <c r="I293" s="43">
        <v>57100</v>
      </c>
      <c r="J293" s="31"/>
      <c r="K293" s="33" t="s">
        <v>868</v>
      </c>
      <c r="R293" s="57">
        <f t="shared" si="61"/>
        <v>2300</v>
      </c>
    </row>
    <row r="294" spans="1:18" ht="12.75">
      <c r="A294" s="5" t="s">
        <v>306</v>
      </c>
      <c r="B294" s="23" t="s">
        <v>11</v>
      </c>
      <c r="C294" s="14" t="s">
        <v>12</v>
      </c>
      <c r="D294" s="15">
        <v>4917.21</v>
      </c>
      <c r="E294" s="15">
        <v>4800</v>
      </c>
      <c r="F294" s="34">
        <v>2164.63</v>
      </c>
      <c r="G294" s="15"/>
      <c r="H294" s="15">
        <f t="shared" si="72"/>
        <v>4800</v>
      </c>
      <c r="I294" s="43">
        <v>5000</v>
      </c>
      <c r="J294" s="31"/>
      <c r="K294" s="33" t="s">
        <v>868</v>
      </c>
      <c r="R294" s="57">
        <f t="shared" si="61"/>
        <v>200</v>
      </c>
    </row>
    <row r="295" spans="1:18" ht="12.75">
      <c r="A295" s="5" t="s">
        <v>306</v>
      </c>
      <c r="B295" s="23" t="s">
        <v>13</v>
      </c>
      <c r="C295" s="14" t="s">
        <v>14</v>
      </c>
      <c r="D295" s="15">
        <v>11561.18</v>
      </c>
      <c r="E295" s="15">
        <v>11000</v>
      </c>
      <c r="F295" s="34">
        <v>5070.57</v>
      </c>
      <c r="G295" s="15"/>
      <c r="H295" s="15">
        <f t="shared" si="72"/>
        <v>11000</v>
      </c>
      <c r="I295" s="43">
        <v>11400</v>
      </c>
      <c r="J295" s="31"/>
      <c r="K295" s="33" t="s">
        <v>868</v>
      </c>
      <c r="R295" s="57">
        <f t="shared" si="61"/>
        <v>400</v>
      </c>
    </row>
    <row r="296" spans="1:18" ht="12.75">
      <c r="A296" s="5" t="s">
        <v>306</v>
      </c>
      <c r="B296" s="23" t="s">
        <v>181</v>
      </c>
      <c r="C296" s="14" t="s">
        <v>323</v>
      </c>
      <c r="D296" s="15">
        <v>24619.53</v>
      </c>
      <c r="E296" s="15">
        <v>0</v>
      </c>
      <c r="F296" s="34">
        <v>0</v>
      </c>
      <c r="G296" s="15"/>
      <c r="H296" s="15">
        <f t="shared" si="72"/>
        <v>0</v>
      </c>
      <c r="I296" s="6">
        <f>H296</f>
        <v>0</v>
      </c>
      <c r="J296" s="31"/>
      <c r="K296" s="33" t="s">
        <v>870</v>
      </c>
      <c r="R296" s="57">
        <f t="shared" si="61"/>
        <v>0</v>
      </c>
    </row>
    <row r="297" spans="1:18" ht="12.75">
      <c r="A297" s="5" t="s">
        <v>306</v>
      </c>
      <c r="B297" s="23" t="s">
        <v>67</v>
      </c>
      <c r="C297" s="14" t="s">
        <v>324</v>
      </c>
      <c r="D297" s="15">
        <v>0</v>
      </c>
      <c r="E297" s="15">
        <v>0</v>
      </c>
      <c r="F297" s="34">
        <v>0</v>
      </c>
      <c r="G297" s="15"/>
      <c r="H297" s="15">
        <f t="shared" si="72"/>
        <v>0</v>
      </c>
      <c r="I297" s="6">
        <f>H297</f>
        <v>0</v>
      </c>
      <c r="J297" s="31"/>
      <c r="K297" s="33" t="s">
        <v>277</v>
      </c>
      <c r="R297" s="57">
        <f t="shared" si="61"/>
        <v>0</v>
      </c>
    </row>
    <row r="298" spans="1:18" ht="12.75">
      <c r="A298" s="5" t="s">
        <v>306</v>
      </c>
      <c r="B298" s="23" t="s">
        <v>325</v>
      </c>
      <c r="C298" s="14" t="s">
        <v>326</v>
      </c>
      <c r="D298" s="15">
        <v>2243.94</v>
      </c>
      <c r="E298" s="15">
        <v>6000</v>
      </c>
      <c r="F298" s="34">
        <v>1671.56</v>
      </c>
      <c r="G298" s="15"/>
      <c r="H298" s="15">
        <f t="shared" si="72"/>
        <v>6000</v>
      </c>
      <c r="I298" s="6">
        <f>H298</f>
        <v>6000</v>
      </c>
      <c r="J298" s="31"/>
      <c r="K298" s="33" t="s">
        <v>277</v>
      </c>
      <c r="R298" s="57">
        <f t="shared" si="61"/>
        <v>0</v>
      </c>
    </row>
    <row r="299" spans="1:18" ht="12.75">
      <c r="A299" s="35">
        <v>230</v>
      </c>
      <c r="B299" s="36">
        <v>5024</v>
      </c>
      <c r="C299" s="14" t="s">
        <v>854</v>
      </c>
      <c r="D299" s="15">
        <v>0</v>
      </c>
      <c r="E299" s="15">
        <v>0</v>
      </c>
      <c r="F299" s="34">
        <v>0</v>
      </c>
      <c r="G299" s="15">
        <v>200</v>
      </c>
      <c r="H299" s="15">
        <f t="shared" si="72"/>
        <v>200</v>
      </c>
      <c r="I299" s="43">
        <v>500</v>
      </c>
      <c r="J299" s="31"/>
      <c r="K299" s="33"/>
      <c r="R299" s="57">
        <f t="shared" si="61"/>
        <v>0</v>
      </c>
    </row>
    <row r="300" spans="1:18" ht="12.75">
      <c r="A300" s="5" t="s">
        <v>306</v>
      </c>
      <c r="B300" s="23" t="s">
        <v>327</v>
      </c>
      <c r="C300" s="14" t="s">
        <v>328</v>
      </c>
      <c r="D300" s="15">
        <v>15050.94</v>
      </c>
      <c r="E300" s="15">
        <v>0</v>
      </c>
      <c r="F300" s="34">
        <v>0</v>
      </c>
      <c r="G300" s="15"/>
      <c r="H300" s="15">
        <f t="shared" si="72"/>
        <v>0</v>
      </c>
      <c r="I300" s="6">
        <f>H300</f>
        <v>0</v>
      </c>
      <c r="J300" s="31"/>
      <c r="K300" s="33" t="s">
        <v>329</v>
      </c>
      <c r="R300" s="57">
        <f t="shared" si="61"/>
        <v>0</v>
      </c>
    </row>
    <row r="301" spans="1:18" ht="12.75">
      <c r="A301" s="5" t="s">
        <v>306</v>
      </c>
      <c r="B301" s="23" t="s">
        <v>73</v>
      </c>
      <c r="C301" s="14" t="s">
        <v>74</v>
      </c>
      <c r="D301" s="15">
        <v>6084.7</v>
      </c>
      <c r="E301" s="15">
        <v>7000</v>
      </c>
      <c r="F301" s="34">
        <v>2539.93</v>
      </c>
      <c r="G301" s="15"/>
      <c r="H301" s="15">
        <f t="shared" si="72"/>
        <v>7000</v>
      </c>
      <c r="I301" s="6">
        <f>H301</f>
        <v>7000</v>
      </c>
      <c r="J301" s="31"/>
      <c r="K301" s="33" t="s">
        <v>277</v>
      </c>
      <c r="R301" s="57">
        <f t="shared" si="61"/>
        <v>0</v>
      </c>
    </row>
    <row r="302" spans="1:18" ht="12.75">
      <c r="A302" s="5" t="s">
        <v>306</v>
      </c>
      <c r="B302" s="23" t="s">
        <v>76</v>
      </c>
      <c r="C302" s="14" t="s">
        <v>77</v>
      </c>
      <c r="D302" s="15">
        <v>39536.83</v>
      </c>
      <c r="E302" s="15">
        <v>20500</v>
      </c>
      <c r="F302" s="34">
        <v>24136.47</v>
      </c>
      <c r="G302" s="15">
        <v>8700</v>
      </c>
      <c r="H302" s="15">
        <f t="shared" si="72"/>
        <v>29200</v>
      </c>
      <c r="I302" s="43">
        <v>20500</v>
      </c>
      <c r="J302" s="31"/>
      <c r="K302" s="33" t="s">
        <v>277</v>
      </c>
      <c r="R302" s="57">
        <f t="shared" si="61"/>
        <v>0</v>
      </c>
    </row>
    <row r="303" spans="1:18" ht="12.75">
      <c r="A303" s="5" t="s">
        <v>306</v>
      </c>
      <c r="B303" s="23" t="s">
        <v>224</v>
      </c>
      <c r="C303" s="14" t="s">
        <v>330</v>
      </c>
      <c r="D303" s="15">
        <v>3753.42</v>
      </c>
      <c r="E303" s="15">
        <v>0</v>
      </c>
      <c r="F303" s="34">
        <v>0</v>
      </c>
      <c r="G303" s="15"/>
      <c r="H303" s="15">
        <f t="shared" si="72"/>
        <v>0</v>
      </c>
      <c r="I303" s="6">
        <f>H303</f>
        <v>0</v>
      </c>
      <c r="J303" s="31"/>
      <c r="K303" s="33" t="s">
        <v>277</v>
      </c>
      <c r="R303" s="57">
        <f t="shared" si="61"/>
        <v>0</v>
      </c>
    </row>
    <row r="304" spans="1:18" ht="12.75">
      <c r="A304" s="5" t="s">
        <v>306</v>
      </c>
      <c r="B304" s="23" t="s">
        <v>257</v>
      </c>
      <c r="C304" s="14" t="s">
        <v>331</v>
      </c>
      <c r="D304" s="15">
        <v>31.54</v>
      </c>
      <c r="E304" s="15">
        <v>0</v>
      </c>
      <c r="F304" s="34">
        <v>0</v>
      </c>
      <c r="G304" s="15"/>
      <c r="H304" s="15">
        <f t="shared" si="72"/>
        <v>0</v>
      </c>
      <c r="I304" s="6">
        <f>H304</f>
        <v>0</v>
      </c>
      <c r="J304" s="31"/>
      <c r="K304" s="33" t="s">
        <v>329</v>
      </c>
      <c r="R304" s="57">
        <f t="shared" si="61"/>
        <v>0</v>
      </c>
    </row>
    <row r="305" spans="1:18" ht="12.75">
      <c r="A305" s="5" t="s">
        <v>306</v>
      </c>
      <c r="B305" s="23" t="s">
        <v>78</v>
      </c>
      <c r="C305" s="14" t="s">
        <v>79</v>
      </c>
      <c r="D305" s="15">
        <v>296.1</v>
      </c>
      <c r="E305" s="15">
        <v>0</v>
      </c>
      <c r="F305" s="34">
        <v>0</v>
      </c>
      <c r="G305" s="15"/>
      <c r="H305" s="15">
        <f t="shared" si="72"/>
        <v>0</v>
      </c>
      <c r="I305" s="6">
        <f>H305</f>
        <v>0</v>
      </c>
      <c r="J305" s="31"/>
      <c r="K305" s="33" t="s">
        <v>277</v>
      </c>
      <c r="R305" s="57">
        <f t="shared" si="61"/>
        <v>0</v>
      </c>
    </row>
    <row r="306" spans="1:18" ht="12.75">
      <c r="A306" s="5" t="s">
        <v>306</v>
      </c>
      <c r="B306" s="23" t="s">
        <v>80</v>
      </c>
      <c r="C306" s="14" t="s">
        <v>81</v>
      </c>
      <c r="D306" s="15">
        <v>3326.27</v>
      </c>
      <c r="E306" s="15">
        <v>5600</v>
      </c>
      <c r="F306" s="34">
        <v>2250.06</v>
      </c>
      <c r="G306" s="15"/>
      <c r="H306" s="15">
        <f t="shared" si="72"/>
        <v>5600</v>
      </c>
      <c r="I306" s="6">
        <f>H306</f>
        <v>5600</v>
      </c>
      <c r="J306" s="31"/>
      <c r="K306" s="33" t="s">
        <v>277</v>
      </c>
      <c r="R306" s="57">
        <f t="shared" si="61"/>
        <v>0</v>
      </c>
    </row>
    <row r="307" spans="1:18" ht="12.75">
      <c r="A307" s="5" t="s">
        <v>306</v>
      </c>
      <c r="B307" s="23" t="s">
        <v>82</v>
      </c>
      <c r="C307" s="14" t="s">
        <v>83</v>
      </c>
      <c r="D307" s="15">
        <v>12244.16</v>
      </c>
      <c r="E307" s="15">
        <v>14200</v>
      </c>
      <c r="F307" s="34">
        <v>8349.55</v>
      </c>
      <c r="G307" s="15"/>
      <c r="H307" s="15">
        <f t="shared" si="72"/>
        <v>14200</v>
      </c>
      <c r="I307" s="43">
        <v>13200</v>
      </c>
      <c r="J307" s="31"/>
      <c r="K307" s="33" t="s">
        <v>277</v>
      </c>
      <c r="R307" s="57">
        <f t="shared" si="61"/>
        <v>0</v>
      </c>
    </row>
    <row r="308" spans="1:18" ht="12.75">
      <c r="A308" s="5" t="s">
        <v>306</v>
      </c>
      <c r="B308" s="23" t="s">
        <v>332</v>
      </c>
      <c r="C308" s="14" t="s">
        <v>333</v>
      </c>
      <c r="D308" s="15">
        <v>1432693.2</v>
      </c>
      <c r="E308" s="15">
        <v>1432700</v>
      </c>
      <c r="F308" s="34">
        <v>1432693.2</v>
      </c>
      <c r="G308" s="15"/>
      <c r="H308" s="15">
        <f t="shared" si="72"/>
        <v>1432700</v>
      </c>
      <c r="I308" s="6">
        <f>H308</f>
        <v>1432700</v>
      </c>
      <c r="J308" s="31"/>
      <c r="K308" s="33" t="s">
        <v>1</v>
      </c>
      <c r="R308" s="57">
        <f t="shared" si="61"/>
        <v>0</v>
      </c>
    </row>
    <row r="309" spans="1:18" ht="12.75">
      <c r="A309" s="5" t="s">
        <v>306</v>
      </c>
      <c r="B309" s="23" t="s">
        <v>334</v>
      </c>
      <c r="C309" s="14" t="s">
        <v>335</v>
      </c>
      <c r="D309" s="15">
        <v>833773.31</v>
      </c>
      <c r="E309" s="15">
        <v>855000</v>
      </c>
      <c r="F309" s="34">
        <v>526202.11</v>
      </c>
      <c r="G309" s="15">
        <v>49500</v>
      </c>
      <c r="H309" s="15">
        <f t="shared" si="72"/>
        <v>904500</v>
      </c>
      <c r="I309" s="6">
        <f aca="true" t="shared" si="74" ref="I309:I322">H309</f>
        <v>904500</v>
      </c>
      <c r="J309" s="31"/>
      <c r="K309" s="33" t="s">
        <v>1</v>
      </c>
      <c r="R309" s="57">
        <f t="shared" si="61"/>
        <v>0</v>
      </c>
    </row>
    <row r="310" spans="1:18" ht="12.75">
      <c r="A310" s="5" t="s">
        <v>306</v>
      </c>
      <c r="B310" s="23" t="s">
        <v>88</v>
      </c>
      <c r="C310" s="14" t="s">
        <v>336</v>
      </c>
      <c r="D310" s="15">
        <v>5840.43</v>
      </c>
      <c r="E310" s="15">
        <v>0</v>
      </c>
      <c r="F310" s="34">
        <v>4725.49</v>
      </c>
      <c r="G310" s="15"/>
      <c r="H310" s="15">
        <f t="shared" si="72"/>
        <v>0</v>
      </c>
      <c r="I310" s="6">
        <f t="shared" si="74"/>
        <v>0</v>
      </c>
      <c r="J310" s="31"/>
      <c r="K310" s="33" t="s">
        <v>869</v>
      </c>
      <c r="R310" s="57">
        <f t="shared" si="61"/>
        <v>0</v>
      </c>
    </row>
    <row r="311" spans="1:18" ht="12.75">
      <c r="A311" s="5" t="s">
        <v>306</v>
      </c>
      <c r="B311" s="23" t="s">
        <v>90</v>
      </c>
      <c r="C311" s="14" t="s">
        <v>337</v>
      </c>
      <c r="D311" s="15">
        <v>3401.6</v>
      </c>
      <c r="E311" s="15">
        <v>0</v>
      </c>
      <c r="F311" s="34">
        <v>0</v>
      </c>
      <c r="G311" s="15"/>
      <c r="H311" s="15">
        <f t="shared" si="72"/>
        <v>0</v>
      </c>
      <c r="I311" s="6">
        <f t="shared" si="74"/>
        <v>0</v>
      </c>
      <c r="J311" s="31"/>
      <c r="K311" s="33" t="s">
        <v>869</v>
      </c>
      <c r="R311" s="57">
        <f t="shared" si="61"/>
        <v>0</v>
      </c>
    </row>
    <row r="312" spans="1:18" ht="12.75">
      <c r="A312" s="5" t="s">
        <v>306</v>
      </c>
      <c r="B312" s="23" t="s">
        <v>338</v>
      </c>
      <c r="C312" s="14" t="s">
        <v>339</v>
      </c>
      <c r="D312" s="15">
        <v>0</v>
      </c>
      <c r="E312" s="15">
        <v>0</v>
      </c>
      <c r="F312" s="34">
        <v>0</v>
      </c>
      <c r="G312" s="15"/>
      <c r="H312" s="15">
        <f t="shared" si="72"/>
        <v>0</v>
      </c>
      <c r="I312" s="6">
        <f t="shared" si="74"/>
        <v>0</v>
      </c>
      <c r="J312" s="31"/>
      <c r="K312" s="33" t="s">
        <v>869</v>
      </c>
      <c r="R312" s="57">
        <f t="shared" si="61"/>
        <v>0</v>
      </c>
    </row>
    <row r="313" spans="1:18" ht="12.75">
      <c r="A313" s="5" t="s">
        <v>306</v>
      </c>
      <c r="B313" s="23" t="s">
        <v>340</v>
      </c>
      <c r="C313" s="14" t="s">
        <v>341</v>
      </c>
      <c r="D313" s="15">
        <v>0</v>
      </c>
      <c r="E313" s="15">
        <v>0</v>
      </c>
      <c r="F313" s="34">
        <v>0</v>
      </c>
      <c r="G313" s="15"/>
      <c r="H313" s="15">
        <f t="shared" si="72"/>
        <v>0</v>
      </c>
      <c r="I313" s="6">
        <f t="shared" si="74"/>
        <v>0</v>
      </c>
      <c r="J313" s="31"/>
      <c r="K313" s="33" t="s">
        <v>869</v>
      </c>
      <c r="R313" s="57">
        <f t="shared" si="61"/>
        <v>0</v>
      </c>
    </row>
    <row r="314" spans="1:18" ht="12.75">
      <c r="A314" s="5" t="s">
        <v>306</v>
      </c>
      <c r="B314" s="23" t="s">
        <v>342</v>
      </c>
      <c r="C314" s="14" t="s">
        <v>343</v>
      </c>
      <c r="D314" s="15">
        <v>0</v>
      </c>
      <c r="E314" s="15">
        <v>0</v>
      </c>
      <c r="F314" s="34">
        <v>0</v>
      </c>
      <c r="G314" s="15"/>
      <c r="H314" s="15">
        <f t="shared" si="72"/>
        <v>0</v>
      </c>
      <c r="I314" s="6">
        <f t="shared" si="74"/>
        <v>0</v>
      </c>
      <c r="J314" s="31"/>
      <c r="K314" s="33" t="s">
        <v>869</v>
      </c>
      <c r="R314" s="57">
        <f t="shared" si="61"/>
        <v>0</v>
      </c>
    </row>
    <row r="315" spans="1:18" ht="12.75">
      <c r="A315" s="5" t="s">
        <v>306</v>
      </c>
      <c r="B315" s="23" t="s">
        <v>92</v>
      </c>
      <c r="C315" s="14" t="s">
        <v>93</v>
      </c>
      <c r="D315" s="15">
        <v>13963.77</v>
      </c>
      <c r="E315" s="15">
        <v>0</v>
      </c>
      <c r="F315" s="34">
        <v>4654.85</v>
      </c>
      <c r="G315" s="15"/>
      <c r="H315" s="15">
        <f t="shared" si="72"/>
        <v>0</v>
      </c>
      <c r="I315" s="6">
        <f t="shared" si="74"/>
        <v>0</v>
      </c>
      <c r="J315" s="31"/>
      <c r="K315" s="33" t="s">
        <v>869</v>
      </c>
      <c r="R315" s="57">
        <f t="shared" si="61"/>
        <v>0</v>
      </c>
    </row>
    <row r="316" spans="1:18" ht="12.75">
      <c r="A316" s="5" t="s">
        <v>306</v>
      </c>
      <c r="B316" s="23" t="s">
        <v>344</v>
      </c>
      <c r="C316" s="14" t="s">
        <v>345</v>
      </c>
      <c r="D316" s="15">
        <v>9186.83</v>
      </c>
      <c r="E316" s="15">
        <v>7500</v>
      </c>
      <c r="F316" s="34">
        <v>4922.83</v>
      </c>
      <c r="G316" s="15"/>
      <c r="H316" s="15">
        <f t="shared" si="72"/>
        <v>7500</v>
      </c>
      <c r="I316" s="6">
        <f t="shared" si="74"/>
        <v>7500</v>
      </c>
      <c r="J316" s="31"/>
      <c r="K316" s="33" t="s">
        <v>277</v>
      </c>
      <c r="R316" s="57">
        <f t="shared" si="61"/>
        <v>0</v>
      </c>
    </row>
    <row r="317" spans="1:18" ht="12.75">
      <c r="A317" s="5" t="s">
        <v>306</v>
      </c>
      <c r="B317" s="23" t="s">
        <v>15</v>
      </c>
      <c r="C317" s="14" t="s">
        <v>16</v>
      </c>
      <c r="D317" s="15">
        <v>0</v>
      </c>
      <c r="E317" s="15">
        <v>0</v>
      </c>
      <c r="F317" s="34">
        <v>0</v>
      </c>
      <c r="G317" s="15"/>
      <c r="H317" s="15">
        <f t="shared" si="72"/>
        <v>0</v>
      </c>
      <c r="I317" s="6">
        <f t="shared" si="74"/>
        <v>0</v>
      </c>
      <c r="J317" s="31"/>
      <c r="K317" s="33" t="s">
        <v>277</v>
      </c>
      <c r="R317" s="57">
        <f t="shared" si="61"/>
        <v>0</v>
      </c>
    </row>
    <row r="318" spans="1:18" ht="12.75">
      <c r="A318" s="5" t="s">
        <v>306</v>
      </c>
      <c r="B318" s="23" t="s">
        <v>226</v>
      </c>
      <c r="C318" s="14" t="s">
        <v>227</v>
      </c>
      <c r="D318" s="15">
        <v>0</v>
      </c>
      <c r="E318" s="15">
        <v>0</v>
      </c>
      <c r="F318" s="34">
        <v>0</v>
      </c>
      <c r="G318" s="15"/>
      <c r="H318" s="15">
        <f t="shared" si="72"/>
        <v>0</v>
      </c>
      <c r="I318" s="6">
        <f t="shared" si="74"/>
        <v>0</v>
      </c>
      <c r="J318" s="31"/>
      <c r="K318" s="33" t="s">
        <v>277</v>
      </c>
      <c r="R318" s="57">
        <f t="shared" si="61"/>
        <v>0</v>
      </c>
    </row>
    <row r="319" spans="1:18" ht="12.75">
      <c r="A319" s="5" t="s">
        <v>306</v>
      </c>
      <c r="B319" s="23" t="s">
        <v>185</v>
      </c>
      <c r="C319" s="14" t="s">
        <v>186</v>
      </c>
      <c r="D319" s="15">
        <v>350.04</v>
      </c>
      <c r="E319" s="15">
        <v>500</v>
      </c>
      <c r="F319" s="34">
        <v>0</v>
      </c>
      <c r="G319" s="15"/>
      <c r="H319" s="15">
        <f t="shared" si="72"/>
        <v>500</v>
      </c>
      <c r="I319" s="6">
        <f t="shared" si="74"/>
        <v>500</v>
      </c>
      <c r="J319" s="31"/>
      <c r="K319" s="33" t="s">
        <v>277</v>
      </c>
      <c r="R319" s="57">
        <f t="shared" si="61"/>
        <v>0</v>
      </c>
    </row>
    <row r="320" spans="1:18" ht="12.75">
      <c r="A320" s="5" t="s">
        <v>306</v>
      </c>
      <c r="B320" s="23" t="s">
        <v>290</v>
      </c>
      <c r="C320" s="14" t="s">
        <v>291</v>
      </c>
      <c r="D320" s="15">
        <v>1766.24</v>
      </c>
      <c r="E320" s="15">
        <v>1600</v>
      </c>
      <c r="F320" s="34">
        <v>684.91</v>
      </c>
      <c r="G320" s="15"/>
      <c r="H320" s="15">
        <f t="shared" si="72"/>
        <v>1600</v>
      </c>
      <c r="I320" s="6">
        <f t="shared" si="74"/>
        <v>1600</v>
      </c>
      <c r="J320" s="31"/>
      <c r="K320" s="33" t="s">
        <v>277</v>
      </c>
      <c r="R320" s="57">
        <f t="shared" si="61"/>
        <v>0</v>
      </c>
    </row>
    <row r="321" spans="1:18" ht="12.75">
      <c r="A321" s="5" t="s">
        <v>306</v>
      </c>
      <c r="B321" s="23" t="s">
        <v>292</v>
      </c>
      <c r="C321" s="14" t="s">
        <v>293</v>
      </c>
      <c r="D321" s="15">
        <v>21250</v>
      </c>
      <c r="E321" s="15">
        <v>23000</v>
      </c>
      <c r="F321" s="34">
        <v>12460.5</v>
      </c>
      <c r="G321" s="15"/>
      <c r="H321" s="15">
        <f t="shared" si="72"/>
        <v>23000</v>
      </c>
      <c r="I321" s="6">
        <f t="shared" si="74"/>
        <v>23000</v>
      </c>
      <c r="J321" s="31"/>
      <c r="K321" s="33" t="s">
        <v>277</v>
      </c>
      <c r="R321" s="57">
        <f t="shared" si="61"/>
        <v>0</v>
      </c>
    </row>
    <row r="322" spans="1:18" ht="12.75">
      <c r="A322" s="5" t="s">
        <v>306</v>
      </c>
      <c r="B322" s="23" t="s">
        <v>346</v>
      </c>
      <c r="C322" s="14" t="s">
        <v>347</v>
      </c>
      <c r="D322" s="15">
        <v>1790</v>
      </c>
      <c r="E322" s="15">
        <v>1800</v>
      </c>
      <c r="F322" s="34">
        <v>0</v>
      </c>
      <c r="G322" s="15"/>
      <c r="H322" s="15">
        <f t="shared" si="72"/>
        <v>1800</v>
      </c>
      <c r="I322" s="6">
        <f t="shared" si="74"/>
        <v>1800</v>
      </c>
      <c r="J322" s="31"/>
      <c r="K322" s="33" t="s">
        <v>277</v>
      </c>
      <c r="R322" s="57">
        <f t="shared" si="61"/>
        <v>0</v>
      </c>
    </row>
    <row r="323" spans="1:18" ht="12.75">
      <c r="A323" s="5" t="s">
        <v>306</v>
      </c>
      <c r="B323" s="23" t="s">
        <v>294</v>
      </c>
      <c r="C323" s="14" t="s">
        <v>295</v>
      </c>
      <c r="D323" s="15">
        <v>40178.7</v>
      </c>
      <c r="E323" s="15">
        <v>45000</v>
      </c>
      <c r="F323" s="34">
        <v>23645.81</v>
      </c>
      <c r="G323" s="15"/>
      <c r="H323" s="15">
        <f t="shared" si="72"/>
        <v>45000</v>
      </c>
      <c r="I323" s="43">
        <v>37000</v>
      </c>
      <c r="J323" s="31"/>
      <c r="K323" s="33" t="s">
        <v>277</v>
      </c>
      <c r="R323" s="57">
        <f aca="true" t="shared" si="75" ref="R323:R386">IF(K323="SN 01",I323-H323,0)</f>
        <v>0</v>
      </c>
    </row>
    <row r="324" spans="1:18" ht="12.75">
      <c r="A324" s="5" t="s">
        <v>306</v>
      </c>
      <c r="B324" s="23" t="s">
        <v>22</v>
      </c>
      <c r="C324" s="14" t="s">
        <v>23</v>
      </c>
      <c r="D324" s="15">
        <v>395.85</v>
      </c>
      <c r="E324" s="15">
        <v>500</v>
      </c>
      <c r="F324" s="34">
        <v>540.61</v>
      </c>
      <c r="G324" s="15">
        <v>200</v>
      </c>
      <c r="H324" s="15">
        <f t="shared" si="72"/>
        <v>700</v>
      </c>
      <c r="I324" s="43">
        <v>500</v>
      </c>
      <c r="J324" s="31"/>
      <c r="K324" s="33" t="s">
        <v>277</v>
      </c>
      <c r="R324" s="57">
        <f t="shared" si="75"/>
        <v>0</v>
      </c>
    </row>
    <row r="325" spans="1:18" ht="12.75">
      <c r="A325" s="5" t="s">
        <v>306</v>
      </c>
      <c r="B325" s="23" t="s">
        <v>296</v>
      </c>
      <c r="C325" s="14" t="s">
        <v>297</v>
      </c>
      <c r="D325" s="15">
        <v>31561.83</v>
      </c>
      <c r="E325" s="15">
        <v>44500</v>
      </c>
      <c r="F325" s="34">
        <v>12329.62</v>
      </c>
      <c r="G325" s="15"/>
      <c r="H325" s="15">
        <f t="shared" si="72"/>
        <v>44500</v>
      </c>
      <c r="I325" s="6">
        <f>H325</f>
        <v>44500</v>
      </c>
      <c r="J325" s="31"/>
      <c r="K325" s="33" t="s">
        <v>277</v>
      </c>
      <c r="R325" s="57">
        <f t="shared" si="75"/>
        <v>0</v>
      </c>
    </row>
    <row r="326" spans="1:18" ht="12.75">
      <c r="A326" s="5" t="s">
        <v>306</v>
      </c>
      <c r="B326" s="23" t="s">
        <v>298</v>
      </c>
      <c r="C326" s="14" t="s">
        <v>299</v>
      </c>
      <c r="D326" s="15">
        <v>1360.25</v>
      </c>
      <c r="E326" s="15">
        <v>300</v>
      </c>
      <c r="F326" s="34">
        <v>929.46</v>
      </c>
      <c r="G326" s="15">
        <v>700</v>
      </c>
      <c r="H326" s="15">
        <f t="shared" si="72"/>
        <v>1000</v>
      </c>
      <c r="I326" s="6">
        <f aca="true" t="shared" si="76" ref="I326:I336">H326</f>
        <v>1000</v>
      </c>
      <c r="J326" s="31"/>
      <c r="K326" s="33" t="s">
        <v>277</v>
      </c>
      <c r="R326" s="57">
        <f t="shared" si="75"/>
        <v>0</v>
      </c>
    </row>
    <row r="327" spans="1:18" ht="12.75">
      <c r="A327" s="5" t="s">
        <v>306</v>
      </c>
      <c r="B327" s="23" t="s">
        <v>300</v>
      </c>
      <c r="C327" s="14" t="s">
        <v>348</v>
      </c>
      <c r="D327" s="15">
        <v>392.74</v>
      </c>
      <c r="E327" s="15">
        <v>100</v>
      </c>
      <c r="F327" s="34">
        <v>0</v>
      </c>
      <c r="G327" s="15"/>
      <c r="H327" s="15">
        <f t="shared" si="72"/>
        <v>100</v>
      </c>
      <c r="I327" s="6">
        <f t="shared" si="76"/>
        <v>100</v>
      </c>
      <c r="J327" s="31"/>
      <c r="K327" s="33" t="s">
        <v>277</v>
      </c>
      <c r="R327" s="57">
        <f t="shared" si="75"/>
        <v>0</v>
      </c>
    </row>
    <row r="328" spans="1:18" ht="12.75">
      <c r="A328" s="5" t="s">
        <v>306</v>
      </c>
      <c r="B328" s="23" t="s">
        <v>103</v>
      </c>
      <c r="C328" s="14" t="s">
        <v>104</v>
      </c>
      <c r="D328" s="15">
        <v>68500</v>
      </c>
      <c r="E328" s="15">
        <v>0</v>
      </c>
      <c r="F328" s="34">
        <v>0</v>
      </c>
      <c r="G328" s="15"/>
      <c r="H328" s="15">
        <f t="shared" si="72"/>
        <v>0</v>
      </c>
      <c r="I328" s="6">
        <f t="shared" si="76"/>
        <v>0</v>
      </c>
      <c r="J328" s="31"/>
      <c r="K328" s="33" t="s">
        <v>329</v>
      </c>
      <c r="R328" s="57">
        <f t="shared" si="75"/>
        <v>0</v>
      </c>
    </row>
    <row r="329" spans="1:18" ht="12.75">
      <c r="A329" s="5" t="s">
        <v>306</v>
      </c>
      <c r="B329" s="23" t="s">
        <v>349</v>
      </c>
      <c r="C329" s="14" t="s">
        <v>350</v>
      </c>
      <c r="D329" s="15">
        <v>0</v>
      </c>
      <c r="E329" s="15">
        <v>0</v>
      </c>
      <c r="F329" s="34">
        <v>0</v>
      </c>
      <c r="G329" s="15">
        <v>400</v>
      </c>
      <c r="H329" s="15">
        <f t="shared" si="72"/>
        <v>400</v>
      </c>
      <c r="I329" s="6">
        <f t="shared" si="76"/>
        <v>400</v>
      </c>
      <c r="J329" s="31"/>
      <c r="K329" s="33" t="s">
        <v>277</v>
      </c>
      <c r="R329" s="57">
        <f t="shared" si="75"/>
        <v>0</v>
      </c>
    </row>
    <row r="330" spans="1:18" ht="12.75">
      <c r="A330" s="5" t="s">
        <v>306</v>
      </c>
      <c r="B330" s="23" t="s">
        <v>351</v>
      </c>
      <c r="C330" s="14" t="s">
        <v>352</v>
      </c>
      <c r="D330" s="15">
        <v>0</v>
      </c>
      <c r="E330" s="15">
        <v>0</v>
      </c>
      <c r="F330" s="34">
        <v>0</v>
      </c>
      <c r="G330" s="15"/>
      <c r="H330" s="15">
        <f t="shared" si="72"/>
        <v>0</v>
      </c>
      <c r="I330" s="6">
        <f t="shared" si="76"/>
        <v>0</v>
      </c>
      <c r="J330" s="31"/>
      <c r="K330" s="33" t="s">
        <v>277</v>
      </c>
      <c r="R330" s="57">
        <f t="shared" si="75"/>
        <v>0</v>
      </c>
    </row>
    <row r="331" spans="1:18" ht="12.75">
      <c r="A331" s="5" t="s">
        <v>306</v>
      </c>
      <c r="B331" s="23" t="s">
        <v>353</v>
      </c>
      <c r="C331" s="14" t="s">
        <v>354</v>
      </c>
      <c r="D331" s="15">
        <v>481.29</v>
      </c>
      <c r="E331" s="15">
        <v>0</v>
      </c>
      <c r="F331" s="34">
        <v>0</v>
      </c>
      <c r="G331" s="15"/>
      <c r="H331" s="15">
        <f t="shared" si="72"/>
        <v>0</v>
      </c>
      <c r="I331" s="6">
        <f t="shared" si="76"/>
        <v>0</v>
      </c>
      <c r="J331" s="31"/>
      <c r="K331" s="33" t="s">
        <v>277</v>
      </c>
      <c r="R331" s="57">
        <f t="shared" si="75"/>
        <v>0</v>
      </c>
    </row>
    <row r="332" spans="1:18" ht="12.75">
      <c r="A332" s="5" t="s">
        <v>306</v>
      </c>
      <c r="B332" s="23" t="s">
        <v>28</v>
      </c>
      <c r="C332" s="14" t="s">
        <v>29</v>
      </c>
      <c r="D332" s="15">
        <v>43953.11</v>
      </c>
      <c r="E332" s="15">
        <v>44000</v>
      </c>
      <c r="F332" s="34">
        <v>51854.36</v>
      </c>
      <c r="G332" s="15">
        <v>7900</v>
      </c>
      <c r="H332" s="15">
        <f t="shared" si="72"/>
        <v>51900</v>
      </c>
      <c r="I332" s="43">
        <v>52000</v>
      </c>
      <c r="J332" s="31"/>
      <c r="K332" s="33" t="s">
        <v>1</v>
      </c>
      <c r="R332" s="57">
        <f t="shared" si="75"/>
        <v>0</v>
      </c>
    </row>
    <row r="333" spans="1:18" ht="12.75">
      <c r="A333" s="5" t="s">
        <v>306</v>
      </c>
      <c r="B333" s="23" t="s">
        <v>109</v>
      </c>
      <c r="C333" s="14" t="s">
        <v>110</v>
      </c>
      <c r="D333" s="15">
        <v>11353.74</v>
      </c>
      <c r="E333" s="15">
        <v>14000</v>
      </c>
      <c r="F333" s="34">
        <v>6991.3</v>
      </c>
      <c r="G333" s="15"/>
      <c r="H333" s="15">
        <f t="shared" si="72"/>
        <v>14000</v>
      </c>
      <c r="I333" s="6">
        <f t="shared" si="76"/>
        <v>14000</v>
      </c>
      <c r="J333" s="31"/>
      <c r="K333" s="33" t="s">
        <v>277</v>
      </c>
      <c r="R333" s="57">
        <f t="shared" si="75"/>
        <v>0</v>
      </c>
    </row>
    <row r="334" spans="1:18" ht="12.75">
      <c r="A334" s="5" t="s">
        <v>306</v>
      </c>
      <c r="B334" s="23" t="s">
        <v>113</v>
      </c>
      <c r="C334" s="14" t="s">
        <v>114</v>
      </c>
      <c r="D334" s="15">
        <v>862.75</v>
      </c>
      <c r="E334" s="15">
        <v>3000</v>
      </c>
      <c r="F334" s="34">
        <v>227.72</v>
      </c>
      <c r="G334" s="15"/>
      <c r="H334" s="15">
        <f t="shared" si="72"/>
        <v>3000</v>
      </c>
      <c r="I334" s="6">
        <f t="shared" si="76"/>
        <v>3000</v>
      </c>
      <c r="J334" s="31"/>
      <c r="K334" s="33" t="s">
        <v>277</v>
      </c>
      <c r="R334" s="57">
        <f t="shared" si="75"/>
        <v>0</v>
      </c>
    </row>
    <row r="335" spans="1:18" ht="12.75">
      <c r="A335" s="5" t="s">
        <v>306</v>
      </c>
      <c r="B335" s="23" t="s">
        <v>119</v>
      </c>
      <c r="C335" s="14" t="s">
        <v>355</v>
      </c>
      <c r="D335" s="15">
        <v>5988.26</v>
      </c>
      <c r="E335" s="15">
        <v>13000</v>
      </c>
      <c r="F335" s="34">
        <v>3987.9</v>
      </c>
      <c r="G335" s="15">
        <v>-4000</v>
      </c>
      <c r="H335" s="15">
        <f t="shared" si="72"/>
        <v>9000</v>
      </c>
      <c r="I335" s="6">
        <f t="shared" si="76"/>
        <v>9000</v>
      </c>
      <c r="J335" s="31"/>
      <c r="K335" s="33" t="s">
        <v>277</v>
      </c>
      <c r="R335" s="57">
        <f t="shared" si="75"/>
        <v>0</v>
      </c>
    </row>
    <row r="336" spans="1:18" ht="12.75">
      <c r="A336" s="5" t="s">
        <v>306</v>
      </c>
      <c r="B336" s="23" t="s">
        <v>125</v>
      </c>
      <c r="C336" s="14" t="s">
        <v>126</v>
      </c>
      <c r="D336" s="15">
        <v>0</v>
      </c>
      <c r="E336" s="15">
        <v>300</v>
      </c>
      <c r="F336" s="34">
        <v>0</v>
      </c>
      <c r="G336" s="15"/>
      <c r="H336" s="15">
        <f t="shared" si="72"/>
        <v>300</v>
      </c>
      <c r="I336" s="6">
        <f t="shared" si="76"/>
        <v>300</v>
      </c>
      <c r="J336" s="31"/>
      <c r="K336" s="33" t="s">
        <v>277</v>
      </c>
      <c r="R336" s="57">
        <f t="shared" si="75"/>
        <v>0</v>
      </c>
    </row>
    <row r="337" spans="1:18" ht="12.75">
      <c r="A337" s="5" t="s">
        <v>306</v>
      </c>
      <c r="B337" s="23" t="s">
        <v>129</v>
      </c>
      <c r="C337" s="14" t="s">
        <v>130</v>
      </c>
      <c r="D337" s="15">
        <v>535.5</v>
      </c>
      <c r="E337" s="15">
        <v>700</v>
      </c>
      <c r="F337" s="34">
        <v>0</v>
      </c>
      <c r="G337" s="15"/>
      <c r="H337" s="15">
        <f t="shared" si="72"/>
        <v>700</v>
      </c>
      <c r="I337" s="43">
        <v>500</v>
      </c>
      <c r="J337" s="31"/>
      <c r="K337" s="33" t="s">
        <v>277</v>
      </c>
      <c r="R337" s="57">
        <f t="shared" si="75"/>
        <v>0</v>
      </c>
    </row>
    <row r="338" spans="1:18" ht="12.75">
      <c r="A338" s="5" t="s">
        <v>306</v>
      </c>
      <c r="B338" s="23" t="s">
        <v>302</v>
      </c>
      <c r="C338" s="14" t="s">
        <v>303</v>
      </c>
      <c r="D338" s="15">
        <v>5254</v>
      </c>
      <c r="E338" s="15">
        <v>6500</v>
      </c>
      <c r="F338" s="34">
        <v>4392.1</v>
      </c>
      <c r="G338" s="15"/>
      <c r="H338" s="15">
        <f t="shared" si="72"/>
        <v>6500</v>
      </c>
      <c r="I338" s="6">
        <f>H338</f>
        <v>6500</v>
      </c>
      <c r="J338" s="31"/>
      <c r="K338" s="33" t="s">
        <v>277</v>
      </c>
      <c r="R338" s="57">
        <f t="shared" si="75"/>
        <v>0</v>
      </c>
    </row>
    <row r="339" spans="1:18" ht="12.75">
      <c r="A339" s="5" t="s">
        <v>306</v>
      </c>
      <c r="B339" s="23" t="s">
        <v>304</v>
      </c>
      <c r="C339" s="14" t="s">
        <v>305</v>
      </c>
      <c r="D339" s="15">
        <v>750</v>
      </c>
      <c r="E339" s="15">
        <v>0</v>
      </c>
      <c r="F339" s="34">
        <v>4931.06</v>
      </c>
      <c r="G339" s="15">
        <v>5000</v>
      </c>
      <c r="H339" s="15">
        <f t="shared" si="72"/>
        <v>5000</v>
      </c>
      <c r="I339" s="6">
        <f aca="true" t="shared" si="77" ref="I339:I344">H339</f>
        <v>5000</v>
      </c>
      <c r="J339" s="31"/>
      <c r="K339" s="33" t="s">
        <v>277</v>
      </c>
      <c r="R339" s="57">
        <f t="shared" si="75"/>
        <v>0</v>
      </c>
    </row>
    <row r="340" spans="1:18" ht="12.75">
      <c r="A340" s="5" t="s">
        <v>306</v>
      </c>
      <c r="B340" s="23" t="s">
        <v>206</v>
      </c>
      <c r="C340" s="14" t="s">
        <v>207</v>
      </c>
      <c r="D340" s="15">
        <v>3720</v>
      </c>
      <c r="E340" s="15">
        <v>0</v>
      </c>
      <c r="F340" s="34">
        <v>0</v>
      </c>
      <c r="G340" s="15"/>
      <c r="H340" s="15">
        <f t="shared" si="72"/>
        <v>0</v>
      </c>
      <c r="I340" s="6">
        <f t="shared" si="77"/>
        <v>0</v>
      </c>
      <c r="J340" s="31"/>
      <c r="K340" s="33" t="s">
        <v>287</v>
      </c>
      <c r="R340" s="57">
        <f t="shared" si="75"/>
        <v>0</v>
      </c>
    </row>
    <row r="341" spans="1:18" ht="12.75">
      <c r="A341" s="5" t="s">
        <v>306</v>
      </c>
      <c r="B341" s="23" t="s">
        <v>133</v>
      </c>
      <c r="C341" s="14" t="s">
        <v>134</v>
      </c>
      <c r="D341" s="15">
        <v>206</v>
      </c>
      <c r="E341" s="15">
        <v>300</v>
      </c>
      <c r="F341" s="34">
        <v>355.25</v>
      </c>
      <c r="G341" s="15"/>
      <c r="H341" s="15">
        <f t="shared" si="72"/>
        <v>300</v>
      </c>
      <c r="I341" s="6">
        <f t="shared" si="77"/>
        <v>300</v>
      </c>
      <c r="J341" s="31"/>
      <c r="K341" s="33" t="s">
        <v>277</v>
      </c>
      <c r="R341" s="57">
        <f t="shared" si="75"/>
        <v>0</v>
      </c>
    </row>
    <row r="342" spans="1:18" ht="12.75">
      <c r="A342" s="5" t="s">
        <v>306</v>
      </c>
      <c r="B342" s="23" t="s">
        <v>135</v>
      </c>
      <c r="C342" s="14" t="s">
        <v>136</v>
      </c>
      <c r="D342" s="15">
        <v>533.85</v>
      </c>
      <c r="E342" s="15">
        <v>500</v>
      </c>
      <c r="F342" s="34">
        <v>477.19</v>
      </c>
      <c r="G342" s="15"/>
      <c r="H342" s="15">
        <f t="shared" si="72"/>
        <v>500</v>
      </c>
      <c r="I342" s="6">
        <f t="shared" si="77"/>
        <v>500</v>
      </c>
      <c r="J342" s="31"/>
      <c r="K342" s="33" t="s">
        <v>287</v>
      </c>
      <c r="R342" s="57">
        <f t="shared" si="75"/>
        <v>0</v>
      </c>
    </row>
    <row r="343" spans="1:18" ht="12.75">
      <c r="A343" s="5" t="s">
        <v>306</v>
      </c>
      <c r="B343" s="23" t="s">
        <v>356</v>
      </c>
      <c r="C343" s="14" t="s">
        <v>357</v>
      </c>
      <c r="D343" s="15">
        <v>102392.42</v>
      </c>
      <c r="E343" s="15">
        <v>0</v>
      </c>
      <c r="F343" s="34">
        <v>0</v>
      </c>
      <c r="G343" s="15"/>
      <c r="H343" s="15">
        <f>SUM(E343+G343)</f>
        <v>0</v>
      </c>
      <c r="I343" s="6">
        <f t="shared" si="77"/>
        <v>0</v>
      </c>
      <c r="J343" s="31"/>
      <c r="K343" s="33" t="s">
        <v>1</v>
      </c>
      <c r="R343" s="57">
        <f t="shared" si="75"/>
        <v>0</v>
      </c>
    </row>
    <row r="344" spans="1:18" ht="12.75">
      <c r="A344" s="5" t="s">
        <v>306</v>
      </c>
      <c r="B344" s="23" t="s">
        <v>283</v>
      </c>
      <c r="C344" s="14" t="s">
        <v>284</v>
      </c>
      <c r="D344" s="15">
        <v>22031</v>
      </c>
      <c r="E344" s="15">
        <v>28800</v>
      </c>
      <c r="F344" s="34">
        <v>0</v>
      </c>
      <c r="G344" s="15">
        <v>-4500</v>
      </c>
      <c r="H344" s="15">
        <f>SUM(E344+G344)</f>
        <v>24300</v>
      </c>
      <c r="I344" s="6">
        <f t="shared" si="77"/>
        <v>24300</v>
      </c>
      <c r="J344" s="31"/>
      <c r="K344" s="33" t="s">
        <v>277</v>
      </c>
      <c r="R344" s="57">
        <f t="shared" si="75"/>
        <v>0</v>
      </c>
    </row>
    <row r="345" spans="1:18" ht="12.75">
      <c r="A345" s="5"/>
      <c r="B345" s="23"/>
      <c r="C345" s="16" t="s">
        <v>843</v>
      </c>
      <c r="D345" s="17">
        <f aca="true" t="shared" si="78" ref="D345:I345">SUM(D279:D292)</f>
        <v>1664287.3199999998</v>
      </c>
      <c r="E345" s="17">
        <f t="shared" si="78"/>
        <v>1642600</v>
      </c>
      <c r="F345" s="17">
        <f t="shared" si="78"/>
        <v>1007451.7</v>
      </c>
      <c r="G345" s="17">
        <f t="shared" si="78"/>
        <v>-91500</v>
      </c>
      <c r="H345" s="17">
        <f t="shared" si="78"/>
        <v>1551100</v>
      </c>
      <c r="I345" s="7">
        <f t="shared" si="78"/>
        <v>1551000</v>
      </c>
      <c r="J345" s="38"/>
      <c r="K345" s="33"/>
      <c r="R345" s="57">
        <f t="shared" si="75"/>
        <v>0</v>
      </c>
    </row>
    <row r="346" spans="1:18" ht="12.75">
      <c r="A346" s="5"/>
      <c r="B346" s="23"/>
      <c r="C346" s="16" t="s">
        <v>844</v>
      </c>
      <c r="D346" s="17">
        <f aca="true" t="shared" si="79" ref="D346:I346">SUM(D293:D344)</f>
        <v>2835211.300000001</v>
      </c>
      <c r="E346" s="17">
        <f t="shared" si="79"/>
        <v>2647500</v>
      </c>
      <c r="F346" s="17">
        <f t="shared" si="79"/>
        <v>2168299.2700000005</v>
      </c>
      <c r="G346" s="17">
        <f t="shared" si="79"/>
        <v>64100</v>
      </c>
      <c r="H346" s="17">
        <f t="shared" si="79"/>
        <v>2711600</v>
      </c>
      <c r="I346" s="7">
        <f t="shared" si="79"/>
        <v>2696800</v>
      </c>
      <c r="J346" s="38"/>
      <c r="K346" s="33"/>
      <c r="R346" s="57">
        <f t="shared" si="75"/>
        <v>0</v>
      </c>
    </row>
    <row r="347" spans="1:18" ht="12.75">
      <c r="A347" s="5"/>
      <c r="B347" s="23"/>
      <c r="C347" s="16" t="s">
        <v>845</v>
      </c>
      <c r="D347" s="17">
        <f aca="true" t="shared" si="80" ref="D347:I347">D345-D346</f>
        <v>-1170923.9800000014</v>
      </c>
      <c r="E347" s="17">
        <f t="shared" si="80"/>
        <v>-1004900</v>
      </c>
      <c r="F347" s="17">
        <f t="shared" si="80"/>
        <v>-1160847.5700000005</v>
      </c>
      <c r="G347" s="17">
        <f t="shared" si="80"/>
        <v>-155600</v>
      </c>
      <c r="H347" s="17">
        <f t="shared" si="80"/>
        <v>-1160500</v>
      </c>
      <c r="I347" s="7">
        <f t="shared" si="80"/>
        <v>-1145800</v>
      </c>
      <c r="J347" s="38"/>
      <c r="K347" s="33"/>
      <c r="R347" s="57">
        <f t="shared" si="75"/>
        <v>0</v>
      </c>
    </row>
    <row r="348" spans="1:18" ht="12.75">
      <c r="A348" s="5" t="s">
        <v>358</v>
      </c>
      <c r="B348" s="23" t="s">
        <v>33</v>
      </c>
      <c r="C348" s="14" t="s">
        <v>307</v>
      </c>
      <c r="D348" s="15">
        <v>0</v>
      </c>
      <c r="E348" s="15">
        <v>6500</v>
      </c>
      <c r="F348" s="34">
        <v>4620</v>
      </c>
      <c r="G348" s="15"/>
      <c r="H348" s="15">
        <f aca="true" t="shared" si="81" ref="H348:H360">SUM(E348+G348)</f>
        <v>6500</v>
      </c>
      <c r="I348" s="6">
        <f>H348</f>
        <v>6500</v>
      </c>
      <c r="J348" s="31"/>
      <c r="K348" s="33" t="s">
        <v>329</v>
      </c>
      <c r="R348" s="57">
        <f t="shared" si="75"/>
        <v>0</v>
      </c>
    </row>
    <row r="349" spans="1:18" ht="12.75">
      <c r="A349" s="5" t="s">
        <v>358</v>
      </c>
      <c r="B349" s="23" t="s">
        <v>36</v>
      </c>
      <c r="C349" s="14" t="s">
        <v>308</v>
      </c>
      <c r="D349" s="15">
        <v>0</v>
      </c>
      <c r="E349" s="15">
        <v>0</v>
      </c>
      <c r="F349" s="34">
        <v>1980</v>
      </c>
      <c r="G349" s="15"/>
      <c r="H349" s="15">
        <f t="shared" si="81"/>
        <v>0</v>
      </c>
      <c r="I349" s="6">
        <f>H349</f>
        <v>0</v>
      </c>
      <c r="J349" s="31"/>
      <c r="K349" s="33" t="s">
        <v>329</v>
      </c>
      <c r="R349" s="57">
        <f t="shared" si="75"/>
        <v>0</v>
      </c>
    </row>
    <row r="350" spans="1:18" ht="12.75">
      <c r="A350" s="5" t="s">
        <v>358</v>
      </c>
      <c r="B350" s="23" t="s">
        <v>40</v>
      </c>
      <c r="C350" s="14" t="s">
        <v>41</v>
      </c>
      <c r="D350" s="15">
        <v>0</v>
      </c>
      <c r="E350" s="15">
        <v>500</v>
      </c>
      <c r="F350" s="34">
        <v>0</v>
      </c>
      <c r="G350" s="15"/>
      <c r="H350" s="15">
        <f t="shared" si="81"/>
        <v>500</v>
      </c>
      <c r="I350" s="6">
        <f>H350</f>
        <v>500</v>
      </c>
      <c r="J350" s="31"/>
      <c r="K350" s="33" t="s">
        <v>329</v>
      </c>
      <c r="R350" s="57">
        <f t="shared" si="75"/>
        <v>0</v>
      </c>
    </row>
    <row r="351" spans="1:18" ht="12.75">
      <c r="A351" s="5" t="s">
        <v>358</v>
      </c>
      <c r="B351" s="23" t="s">
        <v>311</v>
      </c>
      <c r="C351" s="14" t="s">
        <v>312</v>
      </c>
      <c r="D351" s="15">
        <v>0</v>
      </c>
      <c r="E351" s="15">
        <v>5200</v>
      </c>
      <c r="F351" s="34">
        <v>0</v>
      </c>
      <c r="G351" s="15"/>
      <c r="H351" s="15">
        <f t="shared" si="81"/>
        <v>5200</v>
      </c>
      <c r="I351" s="43">
        <v>4000</v>
      </c>
      <c r="J351" s="31"/>
      <c r="K351" s="33" t="s">
        <v>329</v>
      </c>
      <c r="R351" s="57">
        <f t="shared" si="75"/>
        <v>0</v>
      </c>
    </row>
    <row r="352" spans="1:18" ht="12.75">
      <c r="A352" s="5" t="s">
        <v>358</v>
      </c>
      <c r="B352" s="23" t="s">
        <v>181</v>
      </c>
      <c r="C352" s="14" t="s">
        <v>182</v>
      </c>
      <c r="D352" s="15">
        <v>0</v>
      </c>
      <c r="E352" s="15">
        <v>2000</v>
      </c>
      <c r="F352" s="34">
        <v>2755.76</v>
      </c>
      <c r="G352" s="15"/>
      <c r="H352" s="15">
        <f t="shared" si="81"/>
        <v>2000</v>
      </c>
      <c r="I352" s="6">
        <f>H352</f>
        <v>2000</v>
      </c>
      <c r="J352" s="31"/>
      <c r="K352" s="33" t="s">
        <v>870</v>
      </c>
      <c r="R352" s="57">
        <f t="shared" si="75"/>
        <v>0</v>
      </c>
    </row>
    <row r="353" spans="1:18" ht="12.75">
      <c r="A353" s="5" t="s">
        <v>358</v>
      </c>
      <c r="B353" s="23" t="s">
        <v>327</v>
      </c>
      <c r="C353" s="14" t="s">
        <v>328</v>
      </c>
      <c r="D353" s="15">
        <v>0</v>
      </c>
      <c r="E353" s="15">
        <v>20000</v>
      </c>
      <c r="F353" s="34">
        <v>5887.65</v>
      </c>
      <c r="G353" s="62">
        <v>15000</v>
      </c>
      <c r="H353" s="15">
        <f t="shared" si="81"/>
        <v>35000</v>
      </c>
      <c r="I353" s="6">
        <f aca="true" t="shared" si="82" ref="I353:I360">H353</f>
        <v>35000</v>
      </c>
      <c r="J353" s="31"/>
      <c r="K353" s="33" t="s">
        <v>329</v>
      </c>
      <c r="R353" s="57">
        <f t="shared" si="75"/>
        <v>0</v>
      </c>
    </row>
    <row r="354" spans="1:18" ht="12.75">
      <c r="A354" s="5" t="s">
        <v>358</v>
      </c>
      <c r="B354" s="23" t="s">
        <v>257</v>
      </c>
      <c r="C354" s="14" t="s">
        <v>331</v>
      </c>
      <c r="D354" s="15">
        <v>0</v>
      </c>
      <c r="E354" s="15">
        <v>500</v>
      </c>
      <c r="F354" s="34">
        <v>0</v>
      </c>
      <c r="G354" s="15"/>
      <c r="H354" s="15">
        <f t="shared" si="81"/>
        <v>500</v>
      </c>
      <c r="I354" s="6">
        <f t="shared" si="82"/>
        <v>500</v>
      </c>
      <c r="J354" s="31"/>
      <c r="K354" s="33" t="s">
        <v>329</v>
      </c>
      <c r="R354" s="57">
        <f t="shared" si="75"/>
        <v>0</v>
      </c>
    </row>
    <row r="355" spans="1:18" ht="12.75">
      <c r="A355" s="5" t="s">
        <v>358</v>
      </c>
      <c r="B355" s="23" t="s">
        <v>78</v>
      </c>
      <c r="C355" s="14" t="s">
        <v>79</v>
      </c>
      <c r="D355" s="15">
        <v>0</v>
      </c>
      <c r="E355" s="15">
        <v>500</v>
      </c>
      <c r="F355" s="34">
        <v>0</v>
      </c>
      <c r="G355" s="15"/>
      <c r="H355" s="15">
        <f t="shared" si="81"/>
        <v>500</v>
      </c>
      <c r="I355" s="6">
        <f t="shared" si="82"/>
        <v>500</v>
      </c>
      <c r="J355" s="31"/>
      <c r="K355" s="33" t="s">
        <v>329</v>
      </c>
      <c r="R355" s="57">
        <f t="shared" si="75"/>
        <v>0</v>
      </c>
    </row>
    <row r="356" spans="1:18" ht="12.75">
      <c r="A356" s="5" t="s">
        <v>358</v>
      </c>
      <c r="B356" s="23" t="s">
        <v>88</v>
      </c>
      <c r="C356" s="14" t="s">
        <v>336</v>
      </c>
      <c r="D356" s="15">
        <v>0</v>
      </c>
      <c r="E356" s="15">
        <v>15000</v>
      </c>
      <c r="F356" s="34">
        <v>4360.62</v>
      </c>
      <c r="G356" s="15"/>
      <c r="H356" s="15">
        <f t="shared" si="81"/>
        <v>15000</v>
      </c>
      <c r="I356" s="6">
        <f t="shared" si="82"/>
        <v>15000</v>
      </c>
      <c r="J356" s="31"/>
      <c r="K356" s="33" t="s">
        <v>869</v>
      </c>
      <c r="R356" s="57">
        <f t="shared" si="75"/>
        <v>0</v>
      </c>
    </row>
    <row r="357" spans="1:18" ht="12.75">
      <c r="A357" s="5" t="s">
        <v>358</v>
      </c>
      <c r="B357" s="23" t="s">
        <v>90</v>
      </c>
      <c r="C357" s="14" t="s">
        <v>337</v>
      </c>
      <c r="D357" s="15">
        <v>0</v>
      </c>
      <c r="E357" s="15">
        <v>5000</v>
      </c>
      <c r="F357" s="34">
        <v>2023.19</v>
      </c>
      <c r="G357" s="15"/>
      <c r="H357" s="15">
        <f t="shared" si="81"/>
        <v>5000</v>
      </c>
      <c r="I357" s="6">
        <f t="shared" si="82"/>
        <v>5000</v>
      </c>
      <c r="J357" s="31"/>
      <c r="K357" s="33" t="s">
        <v>869</v>
      </c>
      <c r="R357" s="57">
        <f t="shared" si="75"/>
        <v>0</v>
      </c>
    </row>
    <row r="358" spans="1:18" ht="12.75">
      <c r="A358" s="5" t="s">
        <v>358</v>
      </c>
      <c r="B358" s="23" t="s">
        <v>92</v>
      </c>
      <c r="C358" s="14" t="s">
        <v>93</v>
      </c>
      <c r="D358" s="15">
        <v>0</v>
      </c>
      <c r="E358" s="15">
        <v>20000</v>
      </c>
      <c r="F358" s="34">
        <v>4950.19</v>
      </c>
      <c r="G358" s="15"/>
      <c r="H358" s="15">
        <f t="shared" si="81"/>
        <v>20000</v>
      </c>
      <c r="I358" s="6">
        <f t="shared" si="82"/>
        <v>20000</v>
      </c>
      <c r="J358" s="31"/>
      <c r="K358" s="33" t="s">
        <v>869</v>
      </c>
      <c r="R358" s="57">
        <f t="shared" si="75"/>
        <v>0</v>
      </c>
    </row>
    <row r="359" spans="1:18" ht="12.75">
      <c r="A359" s="5" t="s">
        <v>358</v>
      </c>
      <c r="B359" s="23" t="s">
        <v>344</v>
      </c>
      <c r="C359" s="14" t="s">
        <v>359</v>
      </c>
      <c r="D359" s="15">
        <v>0</v>
      </c>
      <c r="E359" s="15">
        <v>3900</v>
      </c>
      <c r="F359" s="34">
        <v>2427</v>
      </c>
      <c r="G359" s="15"/>
      <c r="H359" s="15">
        <f t="shared" si="81"/>
        <v>3900</v>
      </c>
      <c r="I359" s="6">
        <f t="shared" si="82"/>
        <v>3900</v>
      </c>
      <c r="J359" s="31"/>
      <c r="K359" s="33" t="s">
        <v>329</v>
      </c>
      <c r="R359" s="57">
        <f t="shared" si="75"/>
        <v>0</v>
      </c>
    </row>
    <row r="360" spans="1:18" ht="12.75">
      <c r="A360" s="5" t="s">
        <v>358</v>
      </c>
      <c r="B360" s="23" t="s">
        <v>103</v>
      </c>
      <c r="C360" s="14" t="s">
        <v>104</v>
      </c>
      <c r="D360" s="15">
        <v>0</v>
      </c>
      <c r="E360" s="15">
        <v>68500</v>
      </c>
      <c r="F360" s="34">
        <v>71020.49</v>
      </c>
      <c r="G360" s="15"/>
      <c r="H360" s="15">
        <f t="shared" si="81"/>
        <v>68500</v>
      </c>
      <c r="I360" s="6">
        <f t="shared" si="82"/>
        <v>68500</v>
      </c>
      <c r="J360" s="31"/>
      <c r="K360" s="33" t="s">
        <v>329</v>
      </c>
      <c r="R360" s="57">
        <f t="shared" si="75"/>
        <v>0</v>
      </c>
    </row>
    <row r="361" spans="1:18" ht="12.75">
      <c r="A361" s="5"/>
      <c r="B361" s="23"/>
      <c r="C361" s="16" t="s">
        <v>843</v>
      </c>
      <c r="D361" s="17">
        <f aca="true" t="shared" si="83" ref="D361:I361">SUM(D348:D351)</f>
        <v>0</v>
      </c>
      <c r="E361" s="17">
        <f t="shared" si="83"/>
        <v>12200</v>
      </c>
      <c r="F361" s="17">
        <f t="shared" si="83"/>
        <v>6600</v>
      </c>
      <c r="G361" s="17">
        <f t="shared" si="83"/>
        <v>0</v>
      </c>
      <c r="H361" s="17">
        <f t="shared" si="83"/>
        <v>12200</v>
      </c>
      <c r="I361" s="7">
        <f t="shared" si="83"/>
        <v>11000</v>
      </c>
      <c r="J361" s="38"/>
      <c r="K361" s="33"/>
      <c r="R361" s="57">
        <f t="shared" si="75"/>
        <v>0</v>
      </c>
    </row>
    <row r="362" spans="1:18" ht="12.75">
      <c r="A362" s="5"/>
      <c r="B362" s="23"/>
      <c r="C362" s="16" t="s">
        <v>844</v>
      </c>
      <c r="D362" s="17">
        <f aca="true" t="shared" si="84" ref="D362:I362">SUM(D352:D360)</f>
        <v>0</v>
      </c>
      <c r="E362" s="17">
        <f t="shared" si="84"/>
        <v>135400</v>
      </c>
      <c r="F362" s="17">
        <f t="shared" si="84"/>
        <v>93424.90000000001</v>
      </c>
      <c r="G362" s="17">
        <f t="shared" si="84"/>
        <v>15000</v>
      </c>
      <c r="H362" s="17">
        <f t="shared" si="84"/>
        <v>150400</v>
      </c>
      <c r="I362" s="7">
        <f t="shared" si="84"/>
        <v>150400</v>
      </c>
      <c r="J362" s="38"/>
      <c r="K362" s="33"/>
      <c r="R362" s="57">
        <f t="shared" si="75"/>
        <v>0</v>
      </c>
    </row>
    <row r="363" spans="1:18" ht="12.75">
      <c r="A363" s="5"/>
      <c r="B363" s="23"/>
      <c r="C363" s="16" t="s">
        <v>845</v>
      </c>
      <c r="D363" s="17">
        <f aca="true" t="shared" si="85" ref="D363:I363">D361-D362</f>
        <v>0</v>
      </c>
      <c r="E363" s="17">
        <f t="shared" si="85"/>
        <v>-123200</v>
      </c>
      <c r="F363" s="17">
        <f t="shared" si="85"/>
        <v>-86824.90000000001</v>
      </c>
      <c r="G363" s="17">
        <f t="shared" si="85"/>
        <v>-15000</v>
      </c>
      <c r="H363" s="17">
        <f t="shared" si="85"/>
        <v>-138200</v>
      </c>
      <c r="I363" s="7">
        <f t="shared" si="85"/>
        <v>-139400</v>
      </c>
      <c r="J363" s="38"/>
      <c r="K363" s="33"/>
      <c r="R363" s="57">
        <f t="shared" si="75"/>
        <v>0</v>
      </c>
    </row>
    <row r="364" spans="1:18" ht="12.75">
      <c r="A364" s="5" t="s">
        <v>360</v>
      </c>
      <c r="B364" s="23" t="s">
        <v>283</v>
      </c>
      <c r="C364" s="14" t="s">
        <v>284</v>
      </c>
      <c r="D364" s="15">
        <v>7409.96</v>
      </c>
      <c r="E364" s="15">
        <v>20000</v>
      </c>
      <c r="F364" s="34">
        <v>7850.22</v>
      </c>
      <c r="G364" s="15">
        <v>6600</v>
      </c>
      <c r="H364" s="15">
        <f>SUM(E364+G364)</f>
        <v>26600</v>
      </c>
      <c r="I364" s="43">
        <v>130400</v>
      </c>
      <c r="J364" s="31"/>
      <c r="K364" s="33" t="s">
        <v>277</v>
      </c>
      <c r="R364" s="57">
        <f t="shared" si="75"/>
        <v>0</v>
      </c>
    </row>
    <row r="365" spans="1:18" ht="12.75">
      <c r="A365" s="5"/>
      <c r="B365" s="23"/>
      <c r="C365" s="16" t="s">
        <v>843</v>
      </c>
      <c r="D365" s="17">
        <f aca="true" t="shared" si="86" ref="D365:I365">SUM(0)</f>
        <v>0</v>
      </c>
      <c r="E365" s="17">
        <f t="shared" si="86"/>
        <v>0</v>
      </c>
      <c r="F365" s="17">
        <f t="shared" si="86"/>
        <v>0</v>
      </c>
      <c r="G365" s="17">
        <f t="shared" si="86"/>
        <v>0</v>
      </c>
      <c r="H365" s="17">
        <f t="shared" si="86"/>
        <v>0</v>
      </c>
      <c r="I365" s="7">
        <f t="shared" si="86"/>
        <v>0</v>
      </c>
      <c r="J365" s="38"/>
      <c r="K365" s="33"/>
      <c r="R365" s="57">
        <f t="shared" si="75"/>
        <v>0</v>
      </c>
    </row>
    <row r="366" spans="1:18" ht="12.75">
      <c r="A366" s="5"/>
      <c r="B366" s="23"/>
      <c r="C366" s="16" t="s">
        <v>844</v>
      </c>
      <c r="D366" s="17">
        <f aca="true" t="shared" si="87" ref="D366:I366">SUM(D364)</f>
        <v>7409.96</v>
      </c>
      <c r="E366" s="17">
        <f t="shared" si="87"/>
        <v>20000</v>
      </c>
      <c r="F366" s="17">
        <f t="shared" si="87"/>
        <v>7850.22</v>
      </c>
      <c r="G366" s="17">
        <f t="shared" si="87"/>
        <v>6600</v>
      </c>
      <c r="H366" s="17">
        <f t="shared" si="87"/>
        <v>26600</v>
      </c>
      <c r="I366" s="7">
        <f t="shared" si="87"/>
        <v>130400</v>
      </c>
      <c r="J366" s="38"/>
      <c r="K366" s="33"/>
      <c r="R366" s="57">
        <f t="shared" si="75"/>
        <v>0</v>
      </c>
    </row>
    <row r="367" spans="1:18" ht="12.75">
      <c r="A367" s="5"/>
      <c r="B367" s="23"/>
      <c r="C367" s="16" t="s">
        <v>845</v>
      </c>
      <c r="D367" s="17">
        <f aca="true" t="shared" si="88" ref="D367:I367">D365-D366</f>
        <v>-7409.96</v>
      </c>
      <c r="E367" s="17">
        <f t="shared" si="88"/>
        <v>-20000</v>
      </c>
      <c r="F367" s="17">
        <f t="shared" si="88"/>
        <v>-7850.22</v>
      </c>
      <c r="G367" s="17">
        <f t="shared" si="88"/>
        <v>-6600</v>
      </c>
      <c r="H367" s="17">
        <f t="shared" si="88"/>
        <v>-26600</v>
      </c>
      <c r="I367" s="7">
        <f t="shared" si="88"/>
        <v>-130400</v>
      </c>
      <c r="J367" s="38"/>
      <c r="K367" s="33"/>
      <c r="R367" s="57">
        <f t="shared" si="75"/>
        <v>0</v>
      </c>
    </row>
    <row r="368" spans="1:18" ht="12.75">
      <c r="A368" s="5" t="s">
        <v>361</v>
      </c>
      <c r="B368" s="23" t="s">
        <v>283</v>
      </c>
      <c r="C368" s="14" t="s">
        <v>284</v>
      </c>
      <c r="D368" s="15">
        <v>53484</v>
      </c>
      <c r="E368" s="15">
        <v>72900</v>
      </c>
      <c r="F368" s="34">
        <v>6247</v>
      </c>
      <c r="G368" s="15">
        <v>-700</v>
      </c>
      <c r="H368" s="15">
        <f>SUM(E368+G368)</f>
        <v>72200</v>
      </c>
      <c r="I368" s="6">
        <f>H368</f>
        <v>72200</v>
      </c>
      <c r="J368" s="31"/>
      <c r="K368" s="33" t="s">
        <v>277</v>
      </c>
      <c r="R368" s="57">
        <f t="shared" si="75"/>
        <v>0</v>
      </c>
    </row>
    <row r="369" spans="1:18" ht="12.75">
      <c r="A369" s="5"/>
      <c r="B369" s="23"/>
      <c r="C369" s="16" t="s">
        <v>843</v>
      </c>
      <c r="D369" s="17">
        <f aca="true" t="shared" si="89" ref="D369:I369">SUM(0)</f>
        <v>0</v>
      </c>
      <c r="E369" s="17">
        <f t="shared" si="89"/>
        <v>0</v>
      </c>
      <c r="F369" s="17">
        <f t="shared" si="89"/>
        <v>0</v>
      </c>
      <c r="G369" s="17">
        <f t="shared" si="89"/>
        <v>0</v>
      </c>
      <c r="H369" s="17">
        <f t="shared" si="89"/>
        <v>0</v>
      </c>
      <c r="I369" s="7">
        <f t="shared" si="89"/>
        <v>0</v>
      </c>
      <c r="J369" s="38"/>
      <c r="K369" s="33"/>
      <c r="R369" s="57">
        <f t="shared" si="75"/>
        <v>0</v>
      </c>
    </row>
    <row r="370" spans="1:18" ht="12.75">
      <c r="A370" s="5"/>
      <c r="B370" s="23"/>
      <c r="C370" s="16" t="s">
        <v>844</v>
      </c>
      <c r="D370" s="17">
        <f aca="true" t="shared" si="90" ref="D370:I370">SUM(D368)</f>
        <v>53484</v>
      </c>
      <c r="E370" s="17">
        <f t="shared" si="90"/>
        <v>72900</v>
      </c>
      <c r="F370" s="17">
        <f t="shared" si="90"/>
        <v>6247</v>
      </c>
      <c r="G370" s="17">
        <f t="shared" si="90"/>
        <v>-700</v>
      </c>
      <c r="H370" s="17">
        <f t="shared" si="90"/>
        <v>72200</v>
      </c>
      <c r="I370" s="7">
        <f t="shared" si="90"/>
        <v>72200</v>
      </c>
      <c r="J370" s="38"/>
      <c r="K370" s="33"/>
      <c r="R370" s="57">
        <f t="shared" si="75"/>
        <v>0</v>
      </c>
    </row>
    <row r="371" spans="1:18" ht="12.75">
      <c r="A371" s="5"/>
      <c r="B371" s="23"/>
      <c r="C371" s="16" t="s">
        <v>845</v>
      </c>
      <c r="D371" s="17">
        <f aca="true" t="shared" si="91" ref="D371:I371">D369-D370</f>
        <v>-53484</v>
      </c>
      <c r="E371" s="17">
        <f t="shared" si="91"/>
        <v>-72900</v>
      </c>
      <c r="F371" s="17">
        <f t="shared" si="91"/>
        <v>-6247</v>
      </c>
      <c r="G371" s="17">
        <f t="shared" si="91"/>
        <v>700</v>
      </c>
      <c r="H371" s="17">
        <f t="shared" si="91"/>
        <v>-72200</v>
      </c>
      <c r="I371" s="7">
        <f t="shared" si="91"/>
        <v>-72200</v>
      </c>
      <c r="J371" s="38"/>
      <c r="K371" s="33"/>
      <c r="R371" s="57">
        <f t="shared" si="75"/>
        <v>0</v>
      </c>
    </row>
    <row r="372" spans="1:18" ht="12.75">
      <c r="A372" s="5" t="s">
        <v>362</v>
      </c>
      <c r="B372" s="23" t="s">
        <v>363</v>
      </c>
      <c r="C372" s="14" t="s">
        <v>364</v>
      </c>
      <c r="D372" s="15">
        <v>0</v>
      </c>
      <c r="E372" s="15">
        <v>0</v>
      </c>
      <c r="F372" s="34">
        <v>0</v>
      </c>
      <c r="G372" s="15">
        <v>15100</v>
      </c>
      <c r="H372" s="15">
        <f aca="true" t="shared" si="92" ref="H372:H377">SUM(E372+G372)</f>
        <v>15100</v>
      </c>
      <c r="I372" s="6">
        <f>H372</f>
        <v>15100</v>
      </c>
      <c r="J372" s="31"/>
      <c r="K372" s="33" t="s">
        <v>277</v>
      </c>
      <c r="R372" s="57">
        <f t="shared" si="75"/>
        <v>0</v>
      </c>
    </row>
    <row r="373" spans="1:18" ht="12.75">
      <c r="A373" s="5" t="s">
        <v>362</v>
      </c>
      <c r="B373" s="23" t="s">
        <v>317</v>
      </c>
      <c r="C373" s="14" t="s">
        <v>365</v>
      </c>
      <c r="D373" s="15">
        <v>105940</v>
      </c>
      <c r="E373" s="15">
        <v>112000</v>
      </c>
      <c r="F373" s="34">
        <v>63228.05</v>
      </c>
      <c r="G373" s="15"/>
      <c r="H373" s="15">
        <f t="shared" si="92"/>
        <v>112000</v>
      </c>
      <c r="I373" s="6">
        <f>H373</f>
        <v>112000</v>
      </c>
      <c r="J373" s="31"/>
      <c r="K373" s="33" t="s">
        <v>277</v>
      </c>
      <c r="R373" s="57">
        <f t="shared" si="75"/>
        <v>0</v>
      </c>
    </row>
    <row r="374" spans="1:18" ht="12.75">
      <c r="A374" s="5" t="s">
        <v>362</v>
      </c>
      <c r="B374" s="23" t="s">
        <v>351</v>
      </c>
      <c r="C374" s="14" t="s">
        <v>352</v>
      </c>
      <c r="D374" s="15">
        <v>219264.96</v>
      </c>
      <c r="E374" s="15">
        <v>168000</v>
      </c>
      <c r="F374" s="34">
        <v>75680.16</v>
      </c>
      <c r="G374" s="15"/>
      <c r="H374" s="15">
        <f t="shared" si="92"/>
        <v>168000</v>
      </c>
      <c r="I374" s="6">
        <f>H374</f>
        <v>168000</v>
      </c>
      <c r="J374" s="31"/>
      <c r="K374" s="33" t="s">
        <v>277</v>
      </c>
      <c r="R374" s="57">
        <f t="shared" si="75"/>
        <v>0</v>
      </c>
    </row>
    <row r="375" spans="1:18" ht="12.75">
      <c r="A375" s="5" t="s">
        <v>362</v>
      </c>
      <c r="B375" s="23" t="s">
        <v>353</v>
      </c>
      <c r="C375" s="14" t="s">
        <v>354</v>
      </c>
      <c r="D375" s="15">
        <v>10500.09</v>
      </c>
      <c r="E375" s="15">
        <v>12000</v>
      </c>
      <c r="F375" s="34">
        <v>3865.09</v>
      </c>
      <c r="G375" s="15"/>
      <c r="H375" s="15">
        <f t="shared" si="92"/>
        <v>12000</v>
      </c>
      <c r="I375" s="6">
        <f>H375</f>
        <v>12000</v>
      </c>
      <c r="J375" s="31"/>
      <c r="K375" s="33" t="s">
        <v>277</v>
      </c>
      <c r="R375" s="57">
        <f t="shared" si="75"/>
        <v>0</v>
      </c>
    </row>
    <row r="376" spans="1:18" ht="12.75">
      <c r="A376" s="5" t="s">
        <v>362</v>
      </c>
      <c r="B376" s="23" t="s">
        <v>366</v>
      </c>
      <c r="C376" s="14" t="s">
        <v>367</v>
      </c>
      <c r="D376" s="15">
        <v>744.04</v>
      </c>
      <c r="E376" s="15">
        <v>1000</v>
      </c>
      <c r="F376" s="34">
        <v>-15102.02</v>
      </c>
      <c r="G376" s="15"/>
      <c r="H376" s="15">
        <f t="shared" si="92"/>
        <v>1000</v>
      </c>
      <c r="I376" s="6">
        <f>H376</f>
        <v>1000</v>
      </c>
      <c r="J376" s="31"/>
      <c r="K376" s="33" t="s">
        <v>277</v>
      </c>
      <c r="R376" s="57">
        <f t="shared" si="75"/>
        <v>0</v>
      </c>
    </row>
    <row r="377" spans="1:18" ht="12.75">
      <c r="A377" s="5" t="s">
        <v>362</v>
      </c>
      <c r="B377" s="23" t="s">
        <v>368</v>
      </c>
      <c r="C377" s="14" t="s">
        <v>369</v>
      </c>
      <c r="D377" s="15">
        <v>6795.89</v>
      </c>
      <c r="E377" s="15">
        <v>10000</v>
      </c>
      <c r="F377" s="34">
        <v>2970.8</v>
      </c>
      <c r="G377" s="15">
        <v>-2000</v>
      </c>
      <c r="H377" s="15">
        <f t="shared" si="92"/>
        <v>8000</v>
      </c>
      <c r="I377" s="43">
        <v>4000</v>
      </c>
      <c r="J377" s="31"/>
      <c r="K377" s="33" t="s">
        <v>277</v>
      </c>
      <c r="R377" s="57">
        <f t="shared" si="75"/>
        <v>0</v>
      </c>
    </row>
    <row r="378" spans="1:18" ht="12.75">
      <c r="A378" s="5"/>
      <c r="B378" s="23"/>
      <c r="C378" s="16" t="s">
        <v>843</v>
      </c>
      <c r="D378" s="17">
        <f aca="true" t="shared" si="93" ref="D378:I378">SUM(D372:D373)</f>
        <v>105940</v>
      </c>
      <c r="E378" s="17">
        <f t="shared" si="93"/>
        <v>112000</v>
      </c>
      <c r="F378" s="17">
        <f t="shared" si="93"/>
        <v>63228.05</v>
      </c>
      <c r="G378" s="17">
        <f t="shared" si="93"/>
        <v>15100</v>
      </c>
      <c r="H378" s="17">
        <f t="shared" si="93"/>
        <v>127100</v>
      </c>
      <c r="I378" s="7">
        <f t="shared" si="93"/>
        <v>127100</v>
      </c>
      <c r="J378" s="38"/>
      <c r="K378" s="33"/>
      <c r="R378" s="57">
        <f t="shared" si="75"/>
        <v>0</v>
      </c>
    </row>
    <row r="379" spans="1:18" ht="12.75">
      <c r="A379" s="5"/>
      <c r="B379" s="23"/>
      <c r="C379" s="16" t="s">
        <v>844</v>
      </c>
      <c r="D379" s="17">
        <f aca="true" t="shared" si="94" ref="D379:I379">SUM(D374:D377)</f>
        <v>237304.98</v>
      </c>
      <c r="E379" s="17">
        <f t="shared" si="94"/>
        <v>191000</v>
      </c>
      <c r="F379" s="17">
        <f t="shared" si="94"/>
        <v>67414.03</v>
      </c>
      <c r="G379" s="17">
        <f t="shared" si="94"/>
        <v>-2000</v>
      </c>
      <c r="H379" s="17">
        <f t="shared" si="94"/>
        <v>189000</v>
      </c>
      <c r="I379" s="7">
        <f t="shared" si="94"/>
        <v>185000</v>
      </c>
      <c r="J379" s="38"/>
      <c r="K379" s="33"/>
      <c r="R379" s="57">
        <f t="shared" si="75"/>
        <v>0</v>
      </c>
    </row>
    <row r="380" spans="1:18" ht="12.75">
      <c r="A380" s="5"/>
      <c r="B380" s="23"/>
      <c r="C380" s="16" t="s">
        <v>845</v>
      </c>
      <c r="D380" s="17">
        <f aca="true" t="shared" si="95" ref="D380:I380">D378-D379</f>
        <v>-131364.98</v>
      </c>
      <c r="E380" s="17">
        <f t="shared" si="95"/>
        <v>-79000</v>
      </c>
      <c r="F380" s="17">
        <f t="shared" si="95"/>
        <v>-4185.979999999996</v>
      </c>
      <c r="G380" s="17">
        <f t="shared" si="95"/>
        <v>17100</v>
      </c>
      <c r="H380" s="17">
        <f t="shared" si="95"/>
        <v>-61900</v>
      </c>
      <c r="I380" s="7">
        <f t="shared" si="95"/>
        <v>-57900</v>
      </c>
      <c r="J380" s="38"/>
      <c r="K380" s="33"/>
      <c r="R380" s="57">
        <f t="shared" si="75"/>
        <v>0</v>
      </c>
    </row>
    <row r="381" spans="1:18" ht="12.75">
      <c r="A381" s="5" t="s">
        <v>370</v>
      </c>
      <c r="B381" s="23" t="s">
        <v>371</v>
      </c>
      <c r="C381" s="14" t="s">
        <v>372</v>
      </c>
      <c r="D381" s="15">
        <v>10374</v>
      </c>
      <c r="E381" s="15">
        <v>7200</v>
      </c>
      <c r="F381" s="15">
        <v>0</v>
      </c>
      <c r="G381" s="15">
        <v>32800</v>
      </c>
      <c r="H381" s="15">
        <f>SUM(E381+G381)</f>
        <v>40000</v>
      </c>
      <c r="I381" s="6">
        <f>H381</f>
        <v>40000</v>
      </c>
      <c r="J381" s="31"/>
      <c r="K381" s="33" t="s">
        <v>277</v>
      </c>
      <c r="R381" s="57">
        <f t="shared" si="75"/>
        <v>0</v>
      </c>
    </row>
    <row r="382" spans="1:18" ht="12.75">
      <c r="A382" s="5"/>
      <c r="B382" s="23"/>
      <c r="C382" s="16" t="s">
        <v>843</v>
      </c>
      <c r="D382" s="17">
        <f aca="true" t="shared" si="96" ref="D382:I382">SUM(0)</f>
        <v>0</v>
      </c>
      <c r="E382" s="17">
        <f t="shared" si="96"/>
        <v>0</v>
      </c>
      <c r="F382" s="17">
        <f t="shared" si="96"/>
        <v>0</v>
      </c>
      <c r="G382" s="17">
        <f t="shared" si="96"/>
        <v>0</v>
      </c>
      <c r="H382" s="17">
        <f t="shared" si="96"/>
        <v>0</v>
      </c>
      <c r="I382" s="7">
        <f t="shared" si="96"/>
        <v>0</v>
      </c>
      <c r="J382" s="38"/>
      <c r="K382" s="33"/>
      <c r="R382" s="57">
        <f t="shared" si="75"/>
        <v>0</v>
      </c>
    </row>
    <row r="383" spans="1:18" ht="12.75">
      <c r="A383" s="5"/>
      <c r="B383" s="23"/>
      <c r="C383" s="16" t="s">
        <v>844</v>
      </c>
      <c r="D383" s="17">
        <f aca="true" t="shared" si="97" ref="D383:I383">SUM(D381)</f>
        <v>10374</v>
      </c>
      <c r="E383" s="17">
        <f t="shared" si="97"/>
        <v>7200</v>
      </c>
      <c r="F383" s="17">
        <f t="shared" si="97"/>
        <v>0</v>
      </c>
      <c r="G383" s="17">
        <f t="shared" si="97"/>
        <v>32800</v>
      </c>
      <c r="H383" s="17">
        <f t="shared" si="97"/>
        <v>40000</v>
      </c>
      <c r="I383" s="7">
        <f t="shared" si="97"/>
        <v>40000</v>
      </c>
      <c r="J383" s="38"/>
      <c r="K383" s="33"/>
      <c r="R383" s="57">
        <f t="shared" si="75"/>
        <v>0</v>
      </c>
    </row>
    <row r="384" spans="1:18" ht="12.75">
      <c r="A384" s="5"/>
      <c r="B384" s="23"/>
      <c r="C384" s="16" t="s">
        <v>845</v>
      </c>
      <c r="D384" s="17">
        <f aca="true" t="shared" si="98" ref="D384:I384">D382-D383</f>
        <v>-10374</v>
      </c>
      <c r="E384" s="17">
        <f t="shared" si="98"/>
        <v>-7200</v>
      </c>
      <c r="F384" s="17">
        <f t="shared" si="98"/>
        <v>0</v>
      </c>
      <c r="G384" s="17">
        <f t="shared" si="98"/>
        <v>-32800</v>
      </c>
      <c r="H384" s="17">
        <f t="shared" si="98"/>
        <v>-40000</v>
      </c>
      <c r="I384" s="7">
        <f t="shared" si="98"/>
        <v>-40000</v>
      </c>
      <c r="J384" s="38"/>
      <c r="K384" s="33"/>
      <c r="R384" s="57">
        <f t="shared" si="75"/>
        <v>0</v>
      </c>
    </row>
    <row r="385" spans="1:18" ht="12.75">
      <c r="A385" s="5" t="s">
        <v>373</v>
      </c>
      <c r="B385" s="23" t="s">
        <v>160</v>
      </c>
      <c r="C385" s="14" t="s">
        <v>161</v>
      </c>
      <c r="D385" s="15">
        <v>69.5</v>
      </c>
      <c r="E385" s="15">
        <v>0</v>
      </c>
      <c r="F385" s="34">
        <v>37</v>
      </c>
      <c r="G385" s="15"/>
      <c r="H385" s="15">
        <f aca="true" t="shared" si="99" ref="H385:H395">SUM(E385+G385)</f>
        <v>0</v>
      </c>
      <c r="I385" s="6">
        <f>H385</f>
        <v>0</v>
      </c>
      <c r="J385" s="31"/>
      <c r="K385" s="33" t="s">
        <v>17</v>
      </c>
      <c r="R385" s="57">
        <f t="shared" si="75"/>
        <v>0</v>
      </c>
    </row>
    <row r="386" spans="1:18" ht="12.75">
      <c r="A386" s="5" t="s">
        <v>373</v>
      </c>
      <c r="B386" s="23" t="s">
        <v>181</v>
      </c>
      <c r="C386" s="14" t="s">
        <v>182</v>
      </c>
      <c r="D386" s="15">
        <v>9000</v>
      </c>
      <c r="E386" s="15">
        <v>5000</v>
      </c>
      <c r="F386" s="34">
        <v>0</v>
      </c>
      <c r="G386" s="15"/>
      <c r="H386" s="15">
        <f t="shared" si="99"/>
        <v>5000</v>
      </c>
      <c r="I386" s="6">
        <f aca="true" t="shared" si="100" ref="I386:I394">H386</f>
        <v>5000</v>
      </c>
      <c r="J386" s="31"/>
      <c r="K386" s="33" t="s">
        <v>870</v>
      </c>
      <c r="R386" s="57">
        <f t="shared" si="75"/>
        <v>0</v>
      </c>
    </row>
    <row r="387" spans="1:18" ht="12.75">
      <c r="A387" s="5" t="s">
        <v>373</v>
      </c>
      <c r="B387" s="23" t="s">
        <v>71</v>
      </c>
      <c r="C387" s="14" t="s">
        <v>72</v>
      </c>
      <c r="D387" s="15">
        <v>0</v>
      </c>
      <c r="E387" s="15">
        <v>3000</v>
      </c>
      <c r="F387" s="34">
        <v>18.96</v>
      </c>
      <c r="G387" s="15"/>
      <c r="H387" s="15">
        <f t="shared" si="99"/>
        <v>3000</v>
      </c>
      <c r="I387" s="6">
        <f t="shared" si="100"/>
        <v>3000</v>
      </c>
      <c r="J387" s="31"/>
      <c r="K387" s="33" t="s">
        <v>870</v>
      </c>
      <c r="R387" s="57">
        <f aca="true" t="shared" si="101" ref="R387:R450">IF(K387="SN 01",I387-H387,0)</f>
        <v>0</v>
      </c>
    </row>
    <row r="388" spans="1:18" ht="12.75">
      <c r="A388" s="5" t="s">
        <v>373</v>
      </c>
      <c r="B388" s="23" t="s">
        <v>374</v>
      </c>
      <c r="C388" s="14" t="s">
        <v>375</v>
      </c>
      <c r="D388" s="15">
        <v>894.19</v>
      </c>
      <c r="E388" s="15">
        <v>1000</v>
      </c>
      <c r="F388" s="34">
        <v>208.05</v>
      </c>
      <c r="G388" s="15"/>
      <c r="H388" s="15">
        <f t="shared" si="99"/>
        <v>1000</v>
      </c>
      <c r="I388" s="6">
        <f t="shared" si="100"/>
        <v>1000</v>
      </c>
      <c r="J388" s="31"/>
      <c r="K388" s="33" t="s">
        <v>17</v>
      </c>
      <c r="R388" s="57">
        <f t="shared" si="101"/>
        <v>0</v>
      </c>
    </row>
    <row r="389" spans="1:18" ht="12.75">
      <c r="A389" s="5" t="s">
        <v>373</v>
      </c>
      <c r="B389" s="23" t="s">
        <v>376</v>
      </c>
      <c r="C389" s="14" t="s">
        <v>377</v>
      </c>
      <c r="D389" s="15">
        <v>21567.32</v>
      </c>
      <c r="E389" s="15">
        <v>25000</v>
      </c>
      <c r="F389" s="34">
        <v>22608.76</v>
      </c>
      <c r="G389" s="15"/>
      <c r="H389" s="15">
        <f t="shared" si="99"/>
        <v>25000</v>
      </c>
      <c r="I389" s="6">
        <f t="shared" si="100"/>
        <v>25000</v>
      </c>
      <c r="J389" s="31"/>
      <c r="K389" s="33" t="s">
        <v>42</v>
      </c>
      <c r="R389" s="57">
        <f t="shared" si="101"/>
        <v>0</v>
      </c>
    </row>
    <row r="390" spans="1:18" ht="12.75">
      <c r="A390" s="5" t="s">
        <v>373</v>
      </c>
      <c r="B390" s="23" t="s">
        <v>88</v>
      </c>
      <c r="C390" s="14" t="s">
        <v>89</v>
      </c>
      <c r="D390" s="15">
        <v>309.6</v>
      </c>
      <c r="E390" s="15">
        <v>1000</v>
      </c>
      <c r="F390" s="34">
        <v>0</v>
      </c>
      <c r="G390" s="15"/>
      <c r="H390" s="15">
        <f t="shared" si="99"/>
        <v>1000</v>
      </c>
      <c r="I390" s="6">
        <f t="shared" si="100"/>
        <v>1000</v>
      </c>
      <c r="J390" s="31"/>
      <c r="K390" s="33" t="s">
        <v>869</v>
      </c>
      <c r="R390" s="57">
        <f t="shared" si="101"/>
        <v>0</v>
      </c>
    </row>
    <row r="391" spans="1:18" ht="12.75">
      <c r="A391" s="5" t="s">
        <v>373</v>
      </c>
      <c r="B391" s="23" t="s">
        <v>90</v>
      </c>
      <c r="C391" s="14" t="s">
        <v>378</v>
      </c>
      <c r="D391" s="15">
        <v>239.03</v>
      </c>
      <c r="E391" s="15">
        <v>500</v>
      </c>
      <c r="F391" s="34">
        <v>177.55</v>
      </c>
      <c r="G391" s="15"/>
      <c r="H391" s="15">
        <f t="shared" si="99"/>
        <v>500</v>
      </c>
      <c r="I391" s="6">
        <f t="shared" si="100"/>
        <v>500</v>
      </c>
      <c r="J391" s="31"/>
      <c r="K391" s="33" t="s">
        <v>869</v>
      </c>
      <c r="R391" s="57">
        <f t="shared" si="101"/>
        <v>0</v>
      </c>
    </row>
    <row r="392" spans="1:18" ht="12.75">
      <c r="A392" s="5" t="s">
        <v>373</v>
      </c>
      <c r="B392" s="23" t="s">
        <v>92</v>
      </c>
      <c r="C392" s="14" t="s">
        <v>93</v>
      </c>
      <c r="D392" s="15">
        <v>668.44</v>
      </c>
      <c r="E392" s="15">
        <v>1000</v>
      </c>
      <c r="F392" s="34">
        <v>559.13</v>
      </c>
      <c r="G392" s="15"/>
      <c r="H392" s="15">
        <f t="shared" si="99"/>
        <v>1000</v>
      </c>
      <c r="I392" s="6">
        <f t="shared" si="100"/>
        <v>1000</v>
      </c>
      <c r="J392" s="31"/>
      <c r="K392" s="33" t="s">
        <v>869</v>
      </c>
      <c r="R392" s="57">
        <f t="shared" si="101"/>
        <v>0</v>
      </c>
    </row>
    <row r="393" spans="1:18" ht="12.75">
      <c r="A393" s="5" t="s">
        <v>373</v>
      </c>
      <c r="B393" s="23" t="s">
        <v>103</v>
      </c>
      <c r="C393" s="14" t="s">
        <v>104</v>
      </c>
      <c r="D393" s="15">
        <v>0</v>
      </c>
      <c r="E393" s="15">
        <v>400</v>
      </c>
      <c r="F393" s="34">
        <v>0</v>
      </c>
      <c r="G393" s="15"/>
      <c r="H393" s="15">
        <f t="shared" si="99"/>
        <v>400</v>
      </c>
      <c r="I393" s="6">
        <f t="shared" si="100"/>
        <v>400</v>
      </c>
      <c r="J393" s="31"/>
      <c r="K393" s="33" t="s">
        <v>17</v>
      </c>
      <c r="R393" s="57">
        <f t="shared" si="101"/>
        <v>0</v>
      </c>
    </row>
    <row r="394" spans="1:18" ht="12.75">
      <c r="A394" s="5" t="s">
        <v>373</v>
      </c>
      <c r="B394" s="23" t="s">
        <v>379</v>
      </c>
      <c r="C394" s="14" t="s">
        <v>380</v>
      </c>
      <c r="D394" s="15">
        <v>0</v>
      </c>
      <c r="E394" s="15">
        <v>500</v>
      </c>
      <c r="F394" s="34">
        <v>0</v>
      </c>
      <c r="G394" s="15"/>
      <c r="H394" s="15">
        <f t="shared" si="99"/>
        <v>500</v>
      </c>
      <c r="I394" s="6">
        <f t="shared" si="100"/>
        <v>500</v>
      </c>
      <c r="J394" s="31"/>
      <c r="K394" s="33" t="s">
        <v>17</v>
      </c>
      <c r="R394" s="57">
        <f t="shared" si="101"/>
        <v>0</v>
      </c>
    </row>
    <row r="395" spans="1:18" ht="12.75">
      <c r="A395" s="5" t="s">
        <v>373</v>
      </c>
      <c r="B395" s="23" t="s">
        <v>381</v>
      </c>
      <c r="C395" s="14" t="s">
        <v>382</v>
      </c>
      <c r="D395" s="15">
        <v>20938.08</v>
      </c>
      <c r="E395" s="15">
        <v>23000</v>
      </c>
      <c r="F395" s="34">
        <v>24901.72</v>
      </c>
      <c r="G395" s="15">
        <v>2000</v>
      </c>
      <c r="H395" s="15">
        <f t="shared" si="99"/>
        <v>25000</v>
      </c>
      <c r="I395" s="43">
        <v>25500</v>
      </c>
      <c r="J395" s="31"/>
      <c r="K395" s="33" t="s">
        <v>42</v>
      </c>
      <c r="R395" s="57">
        <f t="shared" si="101"/>
        <v>0</v>
      </c>
    </row>
    <row r="396" spans="1:18" ht="12.75">
      <c r="A396" s="5"/>
      <c r="B396" s="23"/>
      <c r="C396" s="16" t="s">
        <v>843</v>
      </c>
      <c r="D396" s="17">
        <f aca="true" t="shared" si="102" ref="D396:I396">SUM(D385)</f>
        <v>69.5</v>
      </c>
      <c r="E396" s="17">
        <f t="shared" si="102"/>
        <v>0</v>
      </c>
      <c r="F396" s="17">
        <f t="shared" si="102"/>
        <v>37</v>
      </c>
      <c r="G396" s="17">
        <f t="shared" si="102"/>
        <v>0</v>
      </c>
      <c r="H396" s="17">
        <f t="shared" si="102"/>
        <v>0</v>
      </c>
      <c r="I396" s="7">
        <f t="shared" si="102"/>
        <v>0</v>
      </c>
      <c r="J396" s="38"/>
      <c r="K396" s="33"/>
      <c r="R396" s="57">
        <f t="shared" si="101"/>
        <v>0</v>
      </c>
    </row>
    <row r="397" spans="1:18" ht="12.75">
      <c r="A397" s="5"/>
      <c r="B397" s="23"/>
      <c r="C397" s="16" t="s">
        <v>844</v>
      </c>
      <c r="D397" s="17">
        <f aca="true" t="shared" si="103" ref="D397:I397">SUM(D386:D395)</f>
        <v>53616.66</v>
      </c>
      <c r="E397" s="17">
        <f t="shared" si="103"/>
        <v>60400</v>
      </c>
      <c r="F397" s="17">
        <f t="shared" si="103"/>
        <v>48474.17</v>
      </c>
      <c r="G397" s="17">
        <f t="shared" si="103"/>
        <v>2000</v>
      </c>
      <c r="H397" s="17">
        <f t="shared" si="103"/>
        <v>62400</v>
      </c>
      <c r="I397" s="7">
        <f t="shared" si="103"/>
        <v>62900</v>
      </c>
      <c r="J397" s="38"/>
      <c r="K397" s="33"/>
      <c r="R397" s="57">
        <f t="shared" si="101"/>
        <v>0</v>
      </c>
    </row>
    <row r="398" spans="1:18" ht="12.75">
      <c r="A398" s="5"/>
      <c r="B398" s="23"/>
      <c r="C398" s="16" t="s">
        <v>845</v>
      </c>
      <c r="D398" s="17">
        <f aca="true" t="shared" si="104" ref="D398:I398">D396-D397</f>
        <v>-53547.16</v>
      </c>
      <c r="E398" s="17">
        <f t="shared" si="104"/>
        <v>-60400</v>
      </c>
      <c r="F398" s="17">
        <f t="shared" si="104"/>
        <v>-48437.17</v>
      </c>
      <c r="G398" s="17">
        <f t="shared" si="104"/>
        <v>-2000</v>
      </c>
      <c r="H398" s="17">
        <f t="shared" si="104"/>
        <v>-62400</v>
      </c>
      <c r="I398" s="7">
        <f t="shared" si="104"/>
        <v>-62900</v>
      </c>
      <c r="J398" s="38"/>
      <c r="K398" s="33"/>
      <c r="R398" s="57">
        <f t="shared" si="101"/>
        <v>0</v>
      </c>
    </row>
    <row r="399" spans="1:18" ht="12.75">
      <c r="A399" s="5" t="s">
        <v>383</v>
      </c>
      <c r="B399" s="23" t="s">
        <v>384</v>
      </c>
      <c r="C399" s="14" t="s">
        <v>385</v>
      </c>
      <c r="D399" s="15">
        <v>110</v>
      </c>
      <c r="E399" s="15">
        <v>300</v>
      </c>
      <c r="F399" s="34">
        <v>110</v>
      </c>
      <c r="G399" s="15"/>
      <c r="H399" s="15">
        <f>SUM(E399+G399)</f>
        <v>300</v>
      </c>
      <c r="I399" s="43">
        <v>200</v>
      </c>
      <c r="J399" s="31"/>
      <c r="K399" s="33" t="s">
        <v>287</v>
      </c>
      <c r="R399" s="57">
        <f t="shared" si="101"/>
        <v>0</v>
      </c>
    </row>
    <row r="400" spans="1:18" ht="12.75">
      <c r="A400" s="5" t="s">
        <v>383</v>
      </c>
      <c r="B400" s="23" t="s">
        <v>73</v>
      </c>
      <c r="C400" s="14" t="s">
        <v>74</v>
      </c>
      <c r="D400" s="15">
        <v>0</v>
      </c>
      <c r="E400" s="15">
        <v>800</v>
      </c>
      <c r="F400" s="34">
        <v>0</v>
      </c>
      <c r="G400" s="15"/>
      <c r="H400" s="15">
        <f>SUM(E400+G400)</f>
        <v>800</v>
      </c>
      <c r="I400" s="43">
        <v>500</v>
      </c>
      <c r="J400" s="31"/>
      <c r="K400" s="33" t="s">
        <v>287</v>
      </c>
      <c r="R400" s="57">
        <f t="shared" si="101"/>
        <v>0</v>
      </c>
    </row>
    <row r="401" spans="1:18" ht="12.75">
      <c r="A401" s="5" t="s">
        <v>383</v>
      </c>
      <c r="B401" s="23" t="s">
        <v>386</v>
      </c>
      <c r="C401" s="14" t="s">
        <v>387</v>
      </c>
      <c r="D401" s="15">
        <v>60.28</v>
      </c>
      <c r="E401" s="15">
        <v>100</v>
      </c>
      <c r="F401" s="34">
        <v>54.89</v>
      </c>
      <c r="G401" s="15"/>
      <c r="H401" s="15">
        <f>SUM(E401+G401)</f>
        <v>100</v>
      </c>
      <c r="I401" s="6">
        <f>H401</f>
        <v>100</v>
      </c>
      <c r="J401" s="31"/>
      <c r="K401" s="33" t="s">
        <v>1</v>
      </c>
      <c r="R401" s="57">
        <f t="shared" si="101"/>
        <v>0</v>
      </c>
    </row>
    <row r="402" spans="1:18" ht="12.75">
      <c r="A402" s="5"/>
      <c r="B402" s="23"/>
      <c r="C402" s="16" t="s">
        <v>843</v>
      </c>
      <c r="D402" s="17">
        <f aca="true" t="shared" si="105" ref="D402:I402">SUM(D399)</f>
        <v>110</v>
      </c>
      <c r="E402" s="17">
        <f t="shared" si="105"/>
        <v>300</v>
      </c>
      <c r="F402" s="17">
        <f t="shared" si="105"/>
        <v>110</v>
      </c>
      <c r="G402" s="17">
        <f t="shared" si="105"/>
        <v>0</v>
      </c>
      <c r="H402" s="17">
        <f t="shared" si="105"/>
        <v>300</v>
      </c>
      <c r="I402" s="7">
        <f t="shared" si="105"/>
        <v>200</v>
      </c>
      <c r="J402" s="38"/>
      <c r="K402" s="33"/>
      <c r="R402" s="57">
        <f t="shared" si="101"/>
        <v>0</v>
      </c>
    </row>
    <row r="403" spans="1:18" ht="12.75">
      <c r="A403" s="5"/>
      <c r="B403" s="23"/>
      <c r="C403" s="16" t="s">
        <v>844</v>
      </c>
      <c r="D403" s="17">
        <f aca="true" t="shared" si="106" ref="D403:I403">SUM(D400:D401)</f>
        <v>60.28</v>
      </c>
      <c r="E403" s="17">
        <f t="shared" si="106"/>
        <v>900</v>
      </c>
      <c r="F403" s="17">
        <f t="shared" si="106"/>
        <v>54.89</v>
      </c>
      <c r="G403" s="17">
        <f t="shared" si="106"/>
        <v>0</v>
      </c>
      <c r="H403" s="17">
        <f t="shared" si="106"/>
        <v>900</v>
      </c>
      <c r="I403" s="7">
        <f t="shared" si="106"/>
        <v>600</v>
      </c>
      <c r="J403" s="38"/>
      <c r="K403" s="33"/>
      <c r="R403" s="57">
        <f t="shared" si="101"/>
        <v>0</v>
      </c>
    </row>
    <row r="404" spans="1:18" ht="12.75">
      <c r="A404" s="5"/>
      <c r="B404" s="23"/>
      <c r="C404" s="16" t="s">
        <v>845</v>
      </c>
      <c r="D404" s="17">
        <f aca="true" t="shared" si="107" ref="D404:I404">D402-D403</f>
        <v>49.72</v>
      </c>
      <c r="E404" s="17">
        <f t="shared" si="107"/>
        <v>-600</v>
      </c>
      <c r="F404" s="17">
        <f t="shared" si="107"/>
        <v>55.11</v>
      </c>
      <c r="G404" s="17">
        <f t="shared" si="107"/>
        <v>0</v>
      </c>
      <c r="H404" s="17">
        <f t="shared" si="107"/>
        <v>-600</v>
      </c>
      <c r="I404" s="7">
        <f t="shared" si="107"/>
        <v>-400</v>
      </c>
      <c r="J404" s="38"/>
      <c r="K404" s="33"/>
      <c r="R404" s="57">
        <f t="shared" si="101"/>
        <v>0</v>
      </c>
    </row>
    <row r="405" spans="1:18" ht="12.75">
      <c r="A405" s="5" t="s">
        <v>388</v>
      </c>
      <c r="B405" s="23" t="s">
        <v>389</v>
      </c>
      <c r="C405" s="14" t="s">
        <v>390</v>
      </c>
      <c r="D405" s="15">
        <v>51010.21</v>
      </c>
      <c r="E405" s="15">
        <v>55800</v>
      </c>
      <c r="F405" s="34">
        <v>2065</v>
      </c>
      <c r="G405" s="15"/>
      <c r="H405" s="15">
        <f aca="true" t="shared" si="108" ref="H405:H431">SUM(E405+G405)</f>
        <v>55800</v>
      </c>
      <c r="I405" s="6">
        <f>H405</f>
        <v>55800</v>
      </c>
      <c r="J405" s="31"/>
      <c r="K405" s="33" t="s">
        <v>391</v>
      </c>
      <c r="R405" s="57">
        <f t="shared" si="101"/>
        <v>0</v>
      </c>
    </row>
    <row r="406" spans="1:18" ht="12.75">
      <c r="A406" s="5" t="s">
        <v>388</v>
      </c>
      <c r="B406" s="23" t="s">
        <v>392</v>
      </c>
      <c r="C406" s="14" t="s">
        <v>393</v>
      </c>
      <c r="D406" s="15">
        <v>0</v>
      </c>
      <c r="E406" s="15">
        <v>100</v>
      </c>
      <c r="F406" s="34">
        <v>0</v>
      </c>
      <c r="G406" s="15"/>
      <c r="H406" s="15">
        <f t="shared" si="108"/>
        <v>100</v>
      </c>
      <c r="I406" s="6">
        <f aca="true" t="shared" si="109" ref="I406:I414">H406</f>
        <v>100</v>
      </c>
      <c r="J406" s="31"/>
      <c r="K406" s="33" t="s">
        <v>391</v>
      </c>
      <c r="R406" s="57">
        <f t="shared" si="101"/>
        <v>0</v>
      </c>
    </row>
    <row r="407" spans="1:18" ht="12.75">
      <c r="A407" s="5" t="s">
        <v>388</v>
      </c>
      <c r="B407" s="23" t="s">
        <v>394</v>
      </c>
      <c r="C407" s="14" t="s">
        <v>395</v>
      </c>
      <c r="D407" s="15">
        <v>2372</v>
      </c>
      <c r="E407" s="15">
        <v>2300</v>
      </c>
      <c r="F407" s="34">
        <v>2082</v>
      </c>
      <c r="G407" s="15">
        <v>-200</v>
      </c>
      <c r="H407" s="15">
        <f t="shared" si="108"/>
        <v>2100</v>
      </c>
      <c r="I407" s="6">
        <f t="shared" si="109"/>
        <v>2100</v>
      </c>
      <c r="J407" s="31"/>
      <c r="K407" s="33" t="s">
        <v>391</v>
      </c>
      <c r="R407" s="57">
        <f t="shared" si="101"/>
        <v>0</v>
      </c>
    </row>
    <row r="408" spans="1:18" ht="12.75">
      <c r="A408" s="5" t="s">
        <v>388</v>
      </c>
      <c r="B408" s="23" t="s">
        <v>396</v>
      </c>
      <c r="C408" s="14" t="s">
        <v>397</v>
      </c>
      <c r="D408" s="15">
        <v>0</v>
      </c>
      <c r="E408" s="15">
        <v>0</v>
      </c>
      <c r="F408" s="34">
        <v>794.53</v>
      </c>
      <c r="G408" s="15">
        <v>1900</v>
      </c>
      <c r="H408" s="15">
        <f t="shared" si="108"/>
        <v>1900</v>
      </c>
      <c r="I408" s="6">
        <f t="shared" si="109"/>
        <v>1900</v>
      </c>
      <c r="J408" s="31"/>
      <c r="K408" s="33" t="s">
        <v>391</v>
      </c>
      <c r="R408" s="57">
        <f t="shared" si="101"/>
        <v>0</v>
      </c>
    </row>
    <row r="409" spans="1:18" ht="12.75">
      <c r="A409" s="5" t="s">
        <v>388</v>
      </c>
      <c r="B409" s="23" t="s">
        <v>317</v>
      </c>
      <c r="C409" s="14" t="s">
        <v>365</v>
      </c>
      <c r="D409" s="15">
        <v>6403.34</v>
      </c>
      <c r="E409" s="15">
        <v>6300</v>
      </c>
      <c r="F409" s="34">
        <v>4575.89</v>
      </c>
      <c r="G409" s="15"/>
      <c r="H409" s="15">
        <f t="shared" si="108"/>
        <v>6300</v>
      </c>
      <c r="I409" s="6">
        <f t="shared" si="109"/>
        <v>6300</v>
      </c>
      <c r="J409" s="31"/>
      <c r="K409" s="33" t="s">
        <v>391</v>
      </c>
      <c r="R409" s="57">
        <f t="shared" si="101"/>
        <v>0</v>
      </c>
    </row>
    <row r="410" spans="1:18" ht="12.75">
      <c r="A410" s="5" t="s">
        <v>388</v>
      </c>
      <c r="B410" s="23" t="s">
        <v>398</v>
      </c>
      <c r="C410" s="14" t="s">
        <v>399</v>
      </c>
      <c r="D410" s="15">
        <v>5400</v>
      </c>
      <c r="E410" s="15">
        <v>7200</v>
      </c>
      <c r="F410" s="34">
        <v>0</v>
      </c>
      <c r="G410" s="15">
        <v>-7200</v>
      </c>
      <c r="H410" s="15">
        <f t="shared" si="108"/>
        <v>0</v>
      </c>
      <c r="I410" s="6">
        <f t="shared" si="109"/>
        <v>0</v>
      </c>
      <c r="J410" s="31"/>
      <c r="K410" s="33" t="s">
        <v>391</v>
      </c>
      <c r="R410" s="57">
        <f t="shared" si="101"/>
        <v>0</v>
      </c>
    </row>
    <row r="411" spans="1:18" ht="12.75">
      <c r="A411" s="5" t="s">
        <v>388</v>
      </c>
      <c r="B411" s="23" t="s">
        <v>7</v>
      </c>
      <c r="C411" s="14" t="s">
        <v>8</v>
      </c>
      <c r="D411" s="15">
        <v>13592.79</v>
      </c>
      <c r="E411" s="15">
        <v>7400</v>
      </c>
      <c r="F411" s="34">
        <v>3825</v>
      </c>
      <c r="G411" s="15"/>
      <c r="H411" s="15">
        <f t="shared" si="108"/>
        <v>7400</v>
      </c>
      <c r="I411" s="43">
        <v>7200</v>
      </c>
      <c r="J411" s="31"/>
      <c r="K411" s="33" t="s">
        <v>868</v>
      </c>
      <c r="R411" s="57">
        <f t="shared" si="101"/>
        <v>-200</v>
      </c>
    </row>
    <row r="412" spans="1:18" ht="12.75">
      <c r="A412" s="5" t="s">
        <v>388</v>
      </c>
      <c r="B412" s="23" t="s">
        <v>400</v>
      </c>
      <c r="C412" s="14" t="s">
        <v>401</v>
      </c>
      <c r="D412" s="15">
        <v>38640.92</v>
      </c>
      <c r="E412" s="15">
        <v>43900</v>
      </c>
      <c r="F412" s="34">
        <v>22705.2</v>
      </c>
      <c r="G412" s="15"/>
      <c r="H412" s="15">
        <f t="shared" si="108"/>
        <v>43900</v>
      </c>
      <c r="I412" s="6">
        <f t="shared" si="109"/>
        <v>43900</v>
      </c>
      <c r="J412" s="31"/>
      <c r="K412" s="33" t="s">
        <v>391</v>
      </c>
      <c r="R412" s="57">
        <f t="shared" si="101"/>
        <v>0</v>
      </c>
    </row>
    <row r="413" spans="1:18" ht="12.75">
      <c r="A413" s="5" t="s">
        <v>388</v>
      </c>
      <c r="B413" s="23" t="s">
        <v>11</v>
      </c>
      <c r="C413" s="14" t="s">
        <v>12</v>
      </c>
      <c r="D413" s="15">
        <v>1217.56</v>
      </c>
      <c r="E413" s="15">
        <v>0</v>
      </c>
      <c r="F413" s="34">
        <v>0</v>
      </c>
      <c r="G413" s="15"/>
      <c r="H413" s="15">
        <f t="shared" si="108"/>
        <v>0</v>
      </c>
      <c r="I413" s="6">
        <f t="shared" si="109"/>
        <v>0</v>
      </c>
      <c r="J413" s="31"/>
      <c r="K413" s="33" t="s">
        <v>868</v>
      </c>
      <c r="R413" s="57">
        <f t="shared" si="101"/>
        <v>0</v>
      </c>
    </row>
    <row r="414" spans="1:18" ht="12.75">
      <c r="A414" s="5" t="s">
        <v>388</v>
      </c>
      <c r="B414" s="23" t="s">
        <v>13</v>
      </c>
      <c r="C414" s="14" t="s">
        <v>14</v>
      </c>
      <c r="D414" s="15">
        <v>3320.29</v>
      </c>
      <c r="E414" s="15">
        <v>2100</v>
      </c>
      <c r="F414" s="34">
        <v>422.47</v>
      </c>
      <c r="G414" s="15"/>
      <c r="H414" s="15">
        <f t="shared" si="108"/>
        <v>2100</v>
      </c>
      <c r="I414" s="40">
        <f t="shared" si="109"/>
        <v>2100</v>
      </c>
      <c r="J414" s="31"/>
      <c r="K414" s="33" t="s">
        <v>868</v>
      </c>
      <c r="R414" s="57">
        <f t="shared" si="101"/>
        <v>0</v>
      </c>
    </row>
    <row r="415" spans="1:18" ht="12.75">
      <c r="A415" s="5" t="s">
        <v>388</v>
      </c>
      <c r="B415" s="23" t="s">
        <v>73</v>
      </c>
      <c r="C415" s="14" t="s">
        <v>74</v>
      </c>
      <c r="D415" s="15">
        <v>0</v>
      </c>
      <c r="E415" s="15">
        <v>0</v>
      </c>
      <c r="F415" s="34">
        <v>99</v>
      </c>
      <c r="G415" s="15">
        <v>100</v>
      </c>
      <c r="H415" s="15">
        <f t="shared" si="108"/>
        <v>100</v>
      </c>
      <c r="I415" s="43">
        <v>300</v>
      </c>
      <c r="J415" s="31"/>
      <c r="K415" s="33" t="s">
        <v>391</v>
      </c>
      <c r="R415" s="57">
        <f t="shared" si="101"/>
        <v>0</v>
      </c>
    </row>
    <row r="416" spans="1:18" ht="12.75">
      <c r="A416" s="5" t="s">
        <v>388</v>
      </c>
      <c r="B416" s="23" t="s">
        <v>76</v>
      </c>
      <c r="C416" s="14" t="s">
        <v>77</v>
      </c>
      <c r="D416" s="15">
        <v>0</v>
      </c>
      <c r="E416" s="15">
        <v>300</v>
      </c>
      <c r="F416" s="34">
        <v>0</v>
      </c>
      <c r="G416" s="15">
        <v>600</v>
      </c>
      <c r="H416" s="15">
        <f t="shared" si="108"/>
        <v>900</v>
      </c>
      <c r="I416" s="43">
        <v>2000</v>
      </c>
      <c r="J416" s="31"/>
      <c r="K416" s="33" t="s">
        <v>391</v>
      </c>
      <c r="R416" s="57">
        <f t="shared" si="101"/>
        <v>0</v>
      </c>
    </row>
    <row r="417" spans="1:18" ht="12.75">
      <c r="A417" s="5" t="s">
        <v>388</v>
      </c>
      <c r="B417" s="23" t="s">
        <v>402</v>
      </c>
      <c r="C417" s="14" t="s">
        <v>403</v>
      </c>
      <c r="D417" s="15">
        <v>5770.14</v>
      </c>
      <c r="E417" s="15">
        <v>5800</v>
      </c>
      <c r="F417" s="34">
        <v>1620</v>
      </c>
      <c r="G417" s="15"/>
      <c r="H417" s="15">
        <f t="shared" si="108"/>
        <v>5800</v>
      </c>
      <c r="I417" s="6">
        <f>H417</f>
        <v>5800</v>
      </c>
      <c r="J417" s="31"/>
      <c r="K417" s="33" t="s">
        <v>391</v>
      </c>
      <c r="R417" s="57">
        <f t="shared" si="101"/>
        <v>0</v>
      </c>
    </row>
    <row r="418" spans="1:18" ht="12.75">
      <c r="A418" s="5" t="s">
        <v>388</v>
      </c>
      <c r="B418" s="23" t="s">
        <v>185</v>
      </c>
      <c r="C418" s="14" t="s">
        <v>186</v>
      </c>
      <c r="D418" s="15">
        <v>1200</v>
      </c>
      <c r="E418" s="15">
        <v>0</v>
      </c>
      <c r="F418" s="34">
        <v>58.74</v>
      </c>
      <c r="G418" s="15">
        <v>1200</v>
      </c>
      <c r="H418" s="15">
        <f t="shared" si="108"/>
        <v>1200</v>
      </c>
      <c r="I418" s="6">
        <f aca="true" t="shared" si="110" ref="I418:I424">H418</f>
        <v>1200</v>
      </c>
      <c r="J418" s="31"/>
      <c r="K418" s="33" t="s">
        <v>391</v>
      </c>
      <c r="R418" s="57">
        <f t="shared" si="101"/>
        <v>0</v>
      </c>
    </row>
    <row r="419" spans="1:18" ht="12.75">
      <c r="A419" s="5" t="s">
        <v>388</v>
      </c>
      <c r="B419" s="23" t="s">
        <v>404</v>
      </c>
      <c r="C419" s="14" t="s">
        <v>405</v>
      </c>
      <c r="D419" s="15">
        <v>284.93</v>
      </c>
      <c r="E419" s="15">
        <v>500</v>
      </c>
      <c r="F419" s="34">
        <v>237.47</v>
      </c>
      <c r="G419" s="15"/>
      <c r="H419" s="15">
        <f t="shared" si="108"/>
        <v>500</v>
      </c>
      <c r="I419" s="6">
        <f t="shared" si="110"/>
        <v>500</v>
      </c>
      <c r="J419" s="31"/>
      <c r="K419" s="33" t="s">
        <v>391</v>
      </c>
      <c r="R419" s="57">
        <f t="shared" si="101"/>
        <v>0</v>
      </c>
    </row>
    <row r="420" spans="1:18" ht="12.75">
      <c r="A420" s="5" t="s">
        <v>388</v>
      </c>
      <c r="B420" s="23" t="s">
        <v>296</v>
      </c>
      <c r="C420" s="14" t="s">
        <v>297</v>
      </c>
      <c r="D420" s="15">
        <v>0</v>
      </c>
      <c r="E420" s="15">
        <v>100</v>
      </c>
      <c r="F420" s="34">
        <v>60</v>
      </c>
      <c r="G420" s="15"/>
      <c r="H420" s="15">
        <f t="shared" si="108"/>
        <v>100</v>
      </c>
      <c r="I420" s="6">
        <f t="shared" si="110"/>
        <v>100</v>
      </c>
      <c r="J420" s="31"/>
      <c r="K420" s="33" t="s">
        <v>391</v>
      </c>
      <c r="R420" s="57">
        <f t="shared" si="101"/>
        <v>0</v>
      </c>
    </row>
    <row r="421" spans="1:18" ht="12.75">
      <c r="A421" s="5" t="s">
        <v>388</v>
      </c>
      <c r="B421" s="23" t="s">
        <v>406</v>
      </c>
      <c r="C421" s="14" t="s">
        <v>407</v>
      </c>
      <c r="D421" s="15">
        <v>0</v>
      </c>
      <c r="E421" s="15">
        <v>500</v>
      </c>
      <c r="F421" s="34">
        <v>0</v>
      </c>
      <c r="G421" s="15"/>
      <c r="H421" s="15">
        <f t="shared" si="108"/>
        <v>500</v>
      </c>
      <c r="I421" s="6">
        <f t="shared" si="110"/>
        <v>500</v>
      </c>
      <c r="J421" s="31"/>
      <c r="K421" s="33" t="s">
        <v>391</v>
      </c>
      <c r="R421" s="57">
        <f t="shared" si="101"/>
        <v>0</v>
      </c>
    </row>
    <row r="422" spans="1:18" ht="12.75">
      <c r="A422" s="5" t="s">
        <v>388</v>
      </c>
      <c r="B422" s="23" t="s">
        <v>408</v>
      </c>
      <c r="C422" s="14" t="s">
        <v>409</v>
      </c>
      <c r="D422" s="15">
        <v>0</v>
      </c>
      <c r="E422" s="15">
        <v>0</v>
      </c>
      <c r="F422" s="34">
        <v>1936.78</v>
      </c>
      <c r="G422" s="15">
        <v>2000</v>
      </c>
      <c r="H422" s="15">
        <f t="shared" si="108"/>
        <v>2000</v>
      </c>
      <c r="I422" s="6">
        <f t="shared" si="110"/>
        <v>2000</v>
      </c>
      <c r="J422" s="31"/>
      <c r="K422" s="33" t="s">
        <v>391</v>
      </c>
      <c r="R422" s="57">
        <f t="shared" si="101"/>
        <v>0</v>
      </c>
    </row>
    <row r="423" spans="1:18" ht="12.75">
      <c r="A423" s="5" t="s">
        <v>388</v>
      </c>
      <c r="B423" s="23" t="s">
        <v>410</v>
      </c>
      <c r="C423" s="14" t="s">
        <v>411</v>
      </c>
      <c r="D423" s="15">
        <v>0</v>
      </c>
      <c r="E423" s="15">
        <v>100</v>
      </c>
      <c r="F423" s="34">
        <v>0</v>
      </c>
      <c r="G423" s="15"/>
      <c r="H423" s="15">
        <f t="shared" si="108"/>
        <v>100</v>
      </c>
      <c r="I423" s="6">
        <f t="shared" si="110"/>
        <v>100</v>
      </c>
      <c r="J423" s="31"/>
      <c r="K423" s="33" t="s">
        <v>391</v>
      </c>
      <c r="R423" s="57">
        <f t="shared" si="101"/>
        <v>0</v>
      </c>
    </row>
    <row r="424" spans="1:18" ht="12.75">
      <c r="A424" s="5" t="s">
        <v>388</v>
      </c>
      <c r="B424" s="23" t="s">
        <v>28</v>
      </c>
      <c r="C424" s="14" t="s">
        <v>29</v>
      </c>
      <c r="D424" s="15">
        <v>283.98</v>
      </c>
      <c r="E424" s="15">
        <v>300</v>
      </c>
      <c r="F424" s="34">
        <v>217.8</v>
      </c>
      <c r="G424" s="15"/>
      <c r="H424" s="15">
        <f t="shared" si="108"/>
        <v>300</v>
      </c>
      <c r="I424" s="6">
        <f t="shared" si="110"/>
        <v>300</v>
      </c>
      <c r="J424" s="31"/>
      <c r="K424" s="33" t="s">
        <v>1</v>
      </c>
      <c r="R424" s="57">
        <f t="shared" si="101"/>
        <v>0</v>
      </c>
    </row>
    <row r="425" spans="1:18" ht="12.75">
      <c r="A425" s="5" t="s">
        <v>388</v>
      </c>
      <c r="B425" s="23" t="s">
        <v>113</v>
      </c>
      <c r="C425" s="14" t="s">
        <v>114</v>
      </c>
      <c r="D425" s="15">
        <v>3742.5</v>
      </c>
      <c r="E425" s="15">
        <v>0</v>
      </c>
      <c r="F425" s="34">
        <v>0</v>
      </c>
      <c r="G425" s="15"/>
      <c r="H425" s="15">
        <f t="shared" si="108"/>
        <v>0</v>
      </c>
      <c r="I425" s="43">
        <v>600</v>
      </c>
      <c r="J425" s="31"/>
      <c r="K425" s="33" t="s">
        <v>391</v>
      </c>
      <c r="R425" s="57">
        <f t="shared" si="101"/>
        <v>0</v>
      </c>
    </row>
    <row r="426" spans="1:18" ht="12.75">
      <c r="A426" s="5" t="s">
        <v>388</v>
      </c>
      <c r="B426" s="23" t="s">
        <v>412</v>
      </c>
      <c r="C426" s="14" t="s">
        <v>413</v>
      </c>
      <c r="D426" s="15">
        <v>59.94</v>
      </c>
      <c r="E426" s="15">
        <v>300</v>
      </c>
      <c r="F426" s="34">
        <v>89.91</v>
      </c>
      <c r="G426" s="15"/>
      <c r="H426" s="15">
        <f t="shared" si="108"/>
        <v>300</v>
      </c>
      <c r="I426" s="6">
        <f aca="true" t="shared" si="111" ref="I426:I431">H426</f>
        <v>300</v>
      </c>
      <c r="J426" s="31"/>
      <c r="K426" s="33" t="s">
        <v>391</v>
      </c>
      <c r="R426" s="57">
        <f t="shared" si="101"/>
        <v>0</v>
      </c>
    </row>
    <row r="427" spans="1:18" ht="12.75">
      <c r="A427" s="5" t="s">
        <v>388</v>
      </c>
      <c r="B427" s="23" t="s">
        <v>123</v>
      </c>
      <c r="C427" s="14" t="s">
        <v>124</v>
      </c>
      <c r="D427" s="15">
        <v>106.62</v>
      </c>
      <c r="E427" s="15">
        <v>0</v>
      </c>
      <c r="F427" s="34">
        <v>0</v>
      </c>
      <c r="G427" s="15"/>
      <c r="H427" s="15">
        <f t="shared" si="108"/>
        <v>0</v>
      </c>
      <c r="I427" s="6">
        <f t="shared" si="111"/>
        <v>0</v>
      </c>
      <c r="J427" s="31"/>
      <c r="K427" s="33" t="s">
        <v>391</v>
      </c>
      <c r="R427" s="57">
        <f t="shared" si="101"/>
        <v>0</v>
      </c>
    </row>
    <row r="428" spans="1:18" ht="12.75">
      <c r="A428" s="5" t="s">
        <v>388</v>
      </c>
      <c r="B428" s="23" t="s">
        <v>127</v>
      </c>
      <c r="C428" s="14" t="s">
        <v>128</v>
      </c>
      <c r="D428" s="15">
        <v>2699.3</v>
      </c>
      <c r="E428" s="15">
        <v>3000</v>
      </c>
      <c r="F428" s="34">
        <v>1521.34</v>
      </c>
      <c r="G428" s="15"/>
      <c r="H428" s="15">
        <f t="shared" si="108"/>
        <v>3000</v>
      </c>
      <c r="I428" s="6">
        <f t="shared" si="111"/>
        <v>3000</v>
      </c>
      <c r="J428" s="31"/>
      <c r="K428" s="33" t="s">
        <v>391</v>
      </c>
      <c r="R428" s="57">
        <f t="shared" si="101"/>
        <v>0</v>
      </c>
    </row>
    <row r="429" spans="1:18" ht="12.75">
      <c r="A429" s="5" t="s">
        <v>388</v>
      </c>
      <c r="B429" s="23" t="s">
        <v>133</v>
      </c>
      <c r="C429" s="14" t="s">
        <v>134</v>
      </c>
      <c r="D429" s="15">
        <v>311.57</v>
      </c>
      <c r="E429" s="15">
        <v>200</v>
      </c>
      <c r="F429" s="34">
        <v>0</v>
      </c>
      <c r="G429" s="15"/>
      <c r="H429" s="15">
        <f t="shared" si="108"/>
        <v>200</v>
      </c>
      <c r="I429" s="6">
        <f t="shared" si="111"/>
        <v>200</v>
      </c>
      <c r="J429" s="31"/>
      <c r="K429" s="33" t="s">
        <v>391</v>
      </c>
      <c r="R429" s="57">
        <f t="shared" si="101"/>
        <v>0</v>
      </c>
    </row>
    <row r="430" spans="1:18" ht="12.75">
      <c r="A430" s="5" t="s">
        <v>388</v>
      </c>
      <c r="B430" s="23" t="s">
        <v>135</v>
      </c>
      <c r="C430" s="14" t="s">
        <v>136</v>
      </c>
      <c r="D430" s="15">
        <v>51.94</v>
      </c>
      <c r="E430" s="15">
        <v>100</v>
      </c>
      <c r="F430" s="34">
        <v>23</v>
      </c>
      <c r="G430" s="15"/>
      <c r="H430" s="15">
        <f t="shared" si="108"/>
        <v>100</v>
      </c>
      <c r="I430" s="6">
        <f t="shared" si="111"/>
        <v>100</v>
      </c>
      <c r="J430" s="31"/>
      <c r="K430" s="33" t="s">
        <v>287</v>
      </c>
      <c r="R430" s="57">
        <f t="shared" si="101"/>
        <v>0</v>
      </c>
    </row>
    <row r="431" spans="1:18" ht="12.75">
      <c r="A431" s="5" t="s">
        <v>388</v>
      </c>
      <c r="B431" s="23" t="s">
        <v>414</v>
      </c>
      <c r="C431" s="14" t="s">
        <v>415</v>
      </c>
      <c r="D431" s="15">
        <v>8200</v>
      </c>
      <c r="E431" s="15">
        <v>0</v>
      </c>
      <c r="F431" s="34">
        <v>0</v>
      </c>
      <c r="G431" s="15"/>
      <c r="H431" s="15">
        <f t="shared" si="108"/>
        <v>0</v>
      </c>
      <c r="I431" s="6">
        <f t="shared" si="111"/>
        <v>0</v>
      </c>
      <c r="J431" s="31"/>
      <c r="K431" s="33" t="s">
        <v>391</v>
      </c>
      <c r="R431" s="57">
        <f t="shared" si="101"/>
        <v>0</v>
      </c>
    </row>
    <row r="432" spans="1:18" ht="12.75">
      <c r="A432" s="5"/>
      <c r="B432" s="23"/>
      <c r="C432" s="16" t="s">
        <v>843</v>
      </c>
      <c r="D432" s="17">
        <f aca="true" t="shared" si="112" ref="D432:I432">SUM(D405:D409)</f>
        <v>59785.55</v>
      </c>
      <c r="E432" s="17">
        <f t="shared" si="112"/>
        <v>64500</v>
      </c>
      <c r="F432" s="17">
        <f t="shared" si="112"/>
        <v>9517.42</v>
      </c>
      <c r="G432" s="17">
        <f t="shared" si="112"/>
        <v>1700</v>
      </c>
      <c r="H432" s="17">
        <f t="shared" si="112"/>
        <v>66200</v>
      </c>
      <c r="I432" s="7">
        <f t="shared" si="112"/>
        <v>66200</v>
      </c>
      <c r="J432" s="38"/>
      <c r="K432" s="33"/>
      <c r="R432" s="57">
        <f t="shared" si="101"/>
        <v>0</v>
      </c>
    </row>
    <row r="433" spans="1:18" ht="12.75">
      <c r="A433" s="5"/>
      <c r="B433" s="23"/>
      <c r="C433" s="16" t="s">
        <v>844</v>
      </c>
      <c r="D433" s="17">
        <f aca="true" t="shared" si="113" ref="D433:I433">SUM(D410:D431)</f>
        <v>84882.48</v>
      </c>
      <c r="E433" s="17">
        <f t="shared" si="113"/>
        <v>71800</v>
      </c>
      <c r="F433" s="17">
        <f t="shared" si="113"/>
        <v>32816.71</v>
      </c>
      <c r="G433" s="17">
        <f t="shared" si="113"/>
        <v>-3300</v>
      </c>
      <c r="H433" s="17">
        <f t="shared" si="113"/>
        <v>68500</v>
      </c>
      <c r="I433" s="7">
        <f t="shared" si="113"/>
        <v>70200</v>
      </c>
      <c r="J433" s="38"/>
      <c r="K433" s="33"/>
      <c r="R433" s="57">
        <f t="shared" si="101"/>
        <v>0</v>
      </c>
    </row>
    <row r="434" spans="1:18" ht="12.75">
      <c r="A434" s="5"/>
      <c r="B434" s="23"/>
      <c r="C434" s="16" t="s">
        <v>845</v>
      </c>
      <c r="D434" s="17">
        <f aca="true" t="shared" si="114" ref="D434:I434">D432-D433</f>
        <v>-25096.929999999993</v>
      </c>
      <c r="E434" s="17">
        <f t="shared" si="114"/>
        <v>-7300</v>
      </c>
      <c r="F434" s="17">
        <f t="shared" si="114"/>
        <v>-23299.29</v>
      </c>
      <c r="G434" s="17">
        <f t="shared" si="114"/>
        <v>5000</v>
      </c>
      <c r="H434" s="17">
        <f t="shared" si="114"/>
        <v>-2300</v>
      </c>
      <c r="I434" s="7">
        <f t="shared" si="114"/>
        <v>-4000</v>
      </c>
      <c r="J434" s="38"/>
      <c r="K434" s="33"/>
      <c r="R434" s="57">
        <f t="shared" si="101"/>
        <v>0</v>
      </c>
    </row>
    <row r="435" spans="1:18" ht="12.75">
      <c r="A435" s="5" t="s">
        <v>416</v>
      </c>
      <c r="B435" s="23" t="s">
        <v>417</v>
      </c>
      <c r="C435" s="14" t="s">
        <v>418</v>
      </c>
      <c r="D435" s="15">
        <v>220</v>
      </c>
      <c r="E435" s="15">
        <v>100</v>
      </c>
      <c r="F435" s="34">
        <v>0</v>
      </c>
      <c r="G435" s="15"/>
      <c r="H435" s="15">
        <f aca="true" t="shared" si="115" ref="H435:H461">SUM(E435+G435)</f>
        <v>100</v>
      </c>
      <c r="I435" s="43">
        <v>200</v>
      </c>
      <c r="J435" s="39"/>
      <c r="K435" s="33" t="s">
        <v>419</v>
      </c>
      <c r="R435" s="57">
        <f t="shared" si="101"/>
        <v>0</v>
      </c>
    </row>
    <row r="436" spans="1:18" ht="12.75">
      <c r="A436" s="5" t="s">
        <v>416</v>
      </c>
      <c r="B436" s="23" t="s">
        <v>420</v>
      </c>
      <c r="C436" s="14" t="s">
        <v>421</v>
      </c>
      <c r="D436" s="15">
        <v>3978.75</v>
      </c>
      <c r="E436" s="15">
        <v>4000</v>
      </c>
      <c r="F436" s="34">
        <v>2565.8</v>
      </c>
      <c r="G436" s="15"/>
      <c r="H436" s="15">
        <f t="shared" si="115"/>
        <v>4000</v>
      </c>
      <c r="I436" s="40">
        <v>4000</v>
      </c>
      <c r="J436" s="39"/>
      <c r="K436" s="33" t="s">
        <v>419</v>
      </c>
      <c r="R436" s="57">
        <f t="shared" si="101"/>
        <v>0</v>
      </c>
    </row>
    <row r="437" spans="1:18" ht="12.75">
      <c r="A437" s="5" t="s">
        <v>416</v>
      </c>
      <c r="B437" s="23" t="s">
        <v>422</v>
      </c>
      <c r="C437" s="14" t="s">
        <v>423</v>
      </c>
      <c r="D437" s="15">
        <v>14325.35</v>
      </c>
      <c r="E437" s="15">
        <v>14000</v>
      </c>
      <c r="F437" s="34">
        <v>8907.65</v>
      </c>
      <c r="G437" s="15"/>
      <c r="H437" s="15">
        <f t="shared" si="115"/>
        <v>14000</v>
      </c>
      <c r="I437" s="43">
        <v>15000</v>
      </c>
      <c r="J437" s="39"/>
      <c r="K437" s="33" t="s">
        <v>419</v>
      </c>
      <c r="R437" s="57">
        <f t="shared" si="101"/>
        <v>0</v>
      </c>
    </row>
    <row r="438" spans="1:18" ht="12.75">
      <c r="A438" s="5" t="s">
        <v>416</v>
      </c>
      <c r="B438" s="23" t="s">
        <v>424</v>
      </c>
      <c r="C438" s="14" t="s">
        <v>425</v>
      </c>
      <c r="D438" s="15">
        <v>0</v>
      </c>
      <c r="E438" s="15">
        <v>0</v>
      </c>
      <c r="F438" s="34">
        <v>0</v>
      </c>
      <c r="G438" s="15"/>
      <c r="H438" s="15">
        <f t="shared" si="115"/>
        <v>0</v>
      </c>
      <c r="I438" s="40">
        <v>0</v>
      </c>
      <c r="J438" s="39"/>
      <c r="K438" s="33" t="s">
        <v>419</v>
      </c>
      <c r="R438" s="57">
        <f t="shared" si="101"/>
        <v>0</v>
      </c>
    </row>
    <row r="439" spans="1:18" ht="12.75">
      <c r="A439" s="5" t="s">
        <v>416</v>
      </c>
      <c r="B439" s="23" t="s">
        <v>143</v>
      </c>
      <c r="C439" s="14" t="s">
        <v>144</v>
      </c>
      <c r="D439" s="15">
        <v>1288.6</v>
      </c>
      <c r="E439" s="15">
        <v>2000</v>
      </c>
      <c r="F439" s="34">
        <v>744.15</v>
      </c>
      <c r="G439" s="15"/>
      <c r="H439" s="15">
        <f t="shared" si="115"/>
        <v>2000</v>
      </c>
      <c r="I439" s="43">
        <v>1500</v>
      </c>
      <c r="J439" s="39"/>
      <c r="K439" s="33" t="s">
        <v>419</v>
      </c>
      <c r="R439" s="57">
        <f t="shared" si="101"/>
        <v>0</v>
      </c>
    </row>
    <row r="440" spans="1:18" ht="12.75">
      <c r="A440" s="5" t="s">
        <v>416</v>
      </c>
      <c r="B440" s="23" t="s">
        <v>426</v>
      </c>
      <c r="C440" s="14" t="s">
        <v>427</v>
      </c>
      <c r="D440" s="15">
        <v>0</v>
      </c>
      <c r="E440" s="15">
        <v>0</v>
      </c>
      <c r="F440" s="34">
        <v>0</v>
      </c>
      <c r="G440" s="15"/>
      <c r="H440" s="15">
        <f t="shared" si="115"/>
        <v>0</v>
      </c>
      <c r="I440" s="40">
        <v>0</v>
      </c>
      <c r="J440" s="39"/>
      <c r="K440" s="33" t="s">
        <v>419</v>
      </c>
      <c r="R440" s="57">
        <f t="shared" si="101"/>
        <v>0</v>
      </c>
    </row>
    <row r="441" spans="1:18" ht="12.75">
      <c r="A441" s="5" t="s">
        <v>416</v>
      </c>
      <c r="B441" s="23" t="s">
        <v>317</v>
      </c>
      <c r="C441" s="14" t="s">
        <v>365</v>
      </c>
      <c r="D441" s="15">
        <v>28361.06</v>
      </c>
      <c r="E441" s="15">
        <v>25900</v>
      </c>
      <c r="F441" s="34">
        <v>25919.77</v>
      </c>
      <c r="G441" s="15"/>
      <c r="H441" s="15">
        <f t="shared" si="115"/>
        <v>25900</v>
      </c>
      <c r="I441" s="43">
        <v>24500</v>
      </c>
      <c r="J441" s="39"/>
      <c r="K441" s="33" t="s">
        <v>1</v>
      </c>
      <c r="R441" s="57">
        <f t="shared" si="101"/>
        <v>0</v>
      </c>
    </row>
    <row r="442" spans="1:18" ht="12.75">
      <c r="A442" s="5" t="s">
        <v>416</v>
      </c>
      <c r="B442" s="23" t="s">
        <v>428</v>
      </c>
      <c r="C442" s="14" t="s">
        <v>429</v>
      </c>
      <c r="D442" s="15">
        <v>20419.95</v>
      </c>
      <c r="E442" s="15">
        <v>20200</v>
      </c>
      <c r="F442" s="34">
        <v>20241.1</v>
      </c>
      <c r="G442" s="15"/>
      <c r="H442" s="15">
        <f t="shared" si="115"/>
        <v>20200</v>
      </c>
      <c r="I442" s="43">
        <v>21500</v>
      </c>
      <c r="J442" s="39"/>
      <c r="K442" s="33" t="s">
        <v>1</v>
      </c>
      <c r="R442" s="57">
        <f t="shared" si="101"/>
        <v>0</v>
      </c>
    </row>
    <row r="443" spans="1:18" ht="12.75">
      <c r="A443" s="5" t="s">
        <v>416</v>
      </c>
      <c r="B443" s="23" t="s">
        <v>5</v>
      </c>
      <c r="C443" s="14" t="s">
        <v>6</v>
      </c>
      <c r="D443" s="15">
        <v>0</v>
      </c>
      <c r="E443" s="15">
        <v>0</v>
      </c>
      <c r="F443" s="34">
        <v>0</v>
      </c>
      <c r="G443" s="15"/>
      <c r="H443" s="15">
        <f t="shared" si="115"/>
        <v>0</v>
      </c>
      <c r="I443" s="40">
        <v>0</v>
      </c>
      <c r="J443" s="31"/>
      <c r="K443" s="33" t="s">
        <v>868</v>
      </c>
      <c r="R443" s="57">
        <f t="shared" si="101"/>
        <v>0</v>
      </c>
    </row>
    <row r="444" spans="1:18" ht="12.75">
      <c r="A444" s="5" t="s">
        <v>416</v>
      </c>
      <c r="B444" s="23" t="s">
        <v>7</v>
      </c>
      <c r="C444" s="14" t="s">
        <v>8</v>
      </c>
      <c r="D444" s="15">
        <v>109530.64</v>
      </c>
      <c r="E444" s="15">
        <v>114600</v>
      </c>
      <c r="F444" s="34">
        <v>53728.11</v>
      </c>
      <c r="G444" s="15"/>
      <c r="H444" s="15">
        <f t="shared" si="115"/>
        <v>114600</v>
      </c>
      <c r="I444" s="43">
        <v>117300</v>
      </c>
      <c r="J444" s="31"/>
      <c r="K444" s="33" t="s">
        <v>868</v>
      </c>
      <c r="R444" s="57">
        <f t="shared" si="101"/>
        <v>2700</v>
      </c>
    </row>
    <row r="445" spans="1:18" ht="12.75">
      <c r="A445" s="5" t="s">
        <v>416</v>
      </c>
      <c r="B445" s="23" t="s">
        <v>9</v>
      </c>
      <c r="C445" s="14" t="s">
        <v>10</v>
      </c>
      <c r="D445" s="15">
        <v>0</v>
      </c>
      <c r="E445" s="15">
        <v>0</v>
      </c>
      <c r="F445" s="34">
        <v>0</v>
      </c>
      <c r="G445" s="15"/>
      <c r="H445" s="15">
        <f t="shared" si="115"/>
        <v>0</v>
      </c>
      <c r="I445" s="6">
        <f>H445</f>
        <v>0</v>
      </c>
      <c r="J445" s="31"/>
      <c r="K445" s="33" t="s">
        <v>868</v>
      </c>
      <c r="R445" s="57">
        <f t="shared" si="101"/>
        <v>0</v>
      </c>
    </row>
    <row r="446" spans="1:18" ht="12.75">
      <c r="A446" s="5" t="s">
        <v>416</v>
      </c>
      <c r="B446" s="23" t="s">
        <v>11</v>
      </c>
      <c r="C446" s="14" t="s">
        <v>12</v>
      </c>
      <c r="D446" s="15">
        <v>9417.92</v>
      </c>
      <c r="E446" s="15">
        <v>9800</v>
      </c>
      <c r="F446" s="34">
        <v>4591.19</v>
      </c>
      <c r="G446" s="15"/>
      <c r="H446" s="15">
        <f t="shared" si="115"/>
        <v>9800</v>
      </c>
      <c r="I446" s="43">
        <v>10100</v>
      </c>
      <c r="J446" s="31"/>
      <c r="K446" s="33" t="s">
        <v>868</v>
      </c>
      <c r="R446" s="57">
        <f t="shared" si="101"/>
        <v>300</v>
      </c>
    </row>
    <row r="447" spans="1:18" ht="12.75">
      <c r="A447" s="5" t="s">
        <v>416</v>
      </c>
      <c r="B447" s="23" t="s">
        <v>13</v>
      </c>
      <c r="C447" s="14" t="s">
        <v>14</v>
      </c>
      <c r="D447" s="15">
        <v>22201.87</v>
      </c>
      <c r="E447" s="15">
        <v>23000</v>
      </c>
      <c r="F447" s="34">
        <v>10812.65</v>
      </c>
      <c r="G447" s="15"/>
      <c r="H447" s="15">
        <f t="shared" si="115"/>
        <v>23000</v>
      </c>
      <c r="I447" s="43">
        <v>23400</v>
      </c>
      <c r="J447" s="31"/>
      <c r="K447" s="33" t="s">
        <v>868</v>
      </c>
      <c r="R447" s="57">
        <f t="shared" si="101"/>
        <v>400</v>
      </c>
    </row>
    <row r="448" spans="1:18" ht="12.75">
      <c r="A448" s="5" t="s">
        <v>416</v>
      </c>
      <c r="B448" s="23" t="s">
        <v>181</v>
      </c>
      <c r="C448" s="14" t="s">
        <v>182</v>
      </c>
      <c r="D448" s="15">
        <v>29490.25</v>
      </c>
      <c r="E448" s="15">
        <v>15000</v>
      </c>
      <c r="F448" s="34">
        <v>0</v>
      </c>
      <c r="G448" s="15"/>
      <c r="H448" s="15">
        <f t="shared" si="115"/>
        <v>15000</v>
      </c>
      <c r="I448" s="6">
        <f>H448</f>
        <v>15000</v>
      </c>
      <c r="J448" s="31"/>
      <c r="K448" s="33" t="s">
        <v>870</v>
      </c>
      <c r="R448" s="57">
        <f t="shared" si="101"/>
        <v>0</v>
      </c>
    </row>
    <row r="449" spans="1:18" ht="12.75">
      <c r="A449" s="5" t="s">
        <v>416</v>
      </c>
      <c r="B449" s="23" t="s">
        <v>430</v>
      </c>
      <c r="C449" s="14" t="s">
        <v>431</v>
      </c>
      <c r="D449" s="15">
        <v>1644.06</v>
      </c>
      <c r="E449" s="15">
        <v>1000</v>
      </c>
      <c r="F449" s="34">
        <v>1390.28</v>
      </c>
      <c r="G449" s="15"/>
      <c r="H449" s="15">
        <f t="shared" si="115"/>
        <v>1000</v>
      </c>
      <c r="I449" s="6">
        <f>H449</f>
        <v>1000</v>
      </c>
      <c r="J449" s="31"/>
      <c r="K449" s="33" t="s">
        <v>870</v>
      </c>
      <c r="R449" s="57">
        <f t="shared" si="101"/>
        <v>0</v>
      </c>
    </row>
    <row r="450" spans="1:18" ht="12.75">
      <c r="A450" s="5" t="s">
        <v>416</v>
      </c>
      <c r="B450" s="23" t="s">
        <v>73</v>
      </c>
      <c r="C450" s="14" t="s">
        <v>74</v>
      </c>
      <c r="D450" s="15">
        <v>420.26</v>
      </c>
      <c r="E450" s="15">
        <v>500</v>
      </c>
      <c r="F450" s="34">
        <v>294.88</v>
      </c>
      <c r="G450" s="15"/>
      <c r="H450" s="15">
        <f t="shared" si="115"/>
        <v>500</v>
      </c>
      <c r="I450" s="40">
        <v>500</v>
      </c>
      <c r="J450" s="31"/>
      <c r="K450" s="33" t="s">
        <v>419</v>
      </c>
      <c r="R450" s="57">
        <f t="shared" si="101"/>
        <v>0</v>
      </c>
    </row>
    <row r="451" spans="1:18" ht="12.75">
      <c r="A451" s="5" t="s">
        <v>416</v>
      </c>
      <c r="B451" s="23" t="s">
        <v>432</v>
      </c>
      <c r="C451" s="14" t="s">
        <v>433</v>
      </c>
      <c r="D451" s="15">
        <v>1086.52</v>
      </c>
      <c r="E451" s="15">
        <v>1000</v>
      </c>
      <c r="F451" s="34">
        <v>848.1</v>
      </c>
      <c r="G451" s="15"/>
      <c r="H451" s="15">
        <f t="shared" si="115"/>
        <v>1000</v>
      </c>
      <c r="I451" s="40">
        <v>1000</v>
      </c>
      <c r="J451" s="31"/>
      <c r="K451" s="33" t="s">
        <v>419</v>
      </c>
      <c r="R451" s="57">
        <f aca="true" t="shared" si="116" ref="R451:R514">IF(K451="SN 01",I451-H451,0)</f>
        <v>0</v>
      </c>
    </row>
    <row r="452" spans="1:18" ht="12.75">
      <c r="A452" s="5">
        <v>352</v>
      </c>
      <c r="B452" s="23" t="s">
        <v>858</v>
      </c>
      <c r="C452" s="14" t="s">
        <v>859</v>
      </c>
      <c r="D452" s="15">
        <v>0</v>
      </c>
      <c r="E452" s="15">
        <v>0</v>
      </c>
      <c r="F452" s="34"/>
      <c r="G452" s="15">
        <v>0</v>
      </c>
      <c r="H452" s="15">
        <f>SUM(E452+G452)</f>
        <v>0</v>
      </c>
      <c r="I452" s="43">
        <v>1500</v>
      </c>
      <c r="J452" s="31"/>
      <c r="K452" s="33"/>
      <c r="R452" s="57">
        <f t="shared" si="116"/>
        <v>0</v>
      </c>
    </row>
    <row r="453" spans="1:18" ht="12.75">
      <c r="A453" s="5" t="s">
        <v>416</v>
      </c>
      <c r="B453" s="23" t="s">
        <v>88</v>
      </c>
      <c r="C453" s="14" t="s">
        <v>89</v>
      </c>
      <c r="D453" s="15">
        <v>5883.55</v>
      </c>
      <c r="E453" s="15">
        <v>9000</v>
      </c>
      <c r="F453" s="34">
        <v>5985.15</v>
      </c>
      <c r="G453" s="15"/>
      <c r="H453" s="15">
        <f t="shared" si="115"/>
        <v>9000</v>
      </c>
      <c r="I453" s="6">
        <f>H453</f>
        <v>9000</v>
      </c>
      <c r="J453" s="31"/>
      <c r="K453" s="33" t="s">
        <v>869</v>
      </c>
      <c r="R453" s="57">
        <f t="shared" si="116"/>
        <v>0</v>
      </c>
    </row>
    <row r="454" spans="1:18" ht="12.75">
      <c r="A454" s="5" t="s">
        <v>416</v>
      </c>
      <c r="B454" s="23" t="s">
        <v>90</v>
      </c>
      <c r="C454" s="14" t="s">
        <v>91</v>
      </c>
      <c r="D454" s="15">
        <v>2273.46</v>
      </c>
      <c r="E454" s="15">
        <v>5000</v>
      </c>
      <c r="F454" s="34">
        <v>1544.45</v>
      </c>
      <c r="G454" s="15"/>
      <c r="H454" s="15">
        <f t="shared" si="115"/>
        <v>5000</v>
      </c>
      <c r="I454" s="6">
        <f>H454</f>
        <v>5000</v>
      </c>
      <c r="J454" s="31"/>
      <c r="K454" s="33" t="s">
        <v>869</v>
      </c>
      <c r="R454" s="57">
        <f t="shared" si="116"/>
        <v>0</v>
      </c>
    </row>
    <row r="455" spans="1:18" ht="12.75">
      <c r="A455" s="5" t="s">
        <v>416</v>
      </c>
      <c r="B455" s="23" t="s">
        <v>92</v>
      </c>
      <c r="C455" s="14" t="s">
        <v>93</v>
      </c>
      <c r="D455" s="15">
        <v>2404.33</v>
      </c>
      <c r="E455" s="15">
        <v>3000</v>
      </c>
      <c r="F455" s="34">
        <v>1627.69</v>
      </c>
      <c r="G455" s="15"/>
      <c r="H455" s="15">
        <f t="shared" si="115"/>
        <v>3000</v>
      </c>
      <c r="I455" s="6">
        <f>H455</f>
        <v>3000</v>
      </c>
      <c r="J455" s="31"/>
      <c r="K455" s="33" t="s">
        <v>869</v>
      </c>
      <c r="R455" s="57">
        <f t="shared" si="116"/>
        <v>0</v>
      </c>
    </row>
    <row r="456" spans="1:18" ht="12.75">
      <c r="A456" s="5" t="s">
        <v>416</v>
      </c>
      <c r="B456" s="23" t="s">
        <v>103</v>
      </c>
      <c r="C456" s="14" t="s">
        <v>104</v>
      </c>
      <c r="D456" s="15">
        <v>0</v>
      </c>
      <c r="E456" s="15">
        <v>0</v>
      </c>
      <c r="F456" s="34">
        <v>0</v>
      </c>
      <c r="G456" s="15"/>
      <c r="H456" s="15">
        <f t="shared" si="115"/>
        <v>0</v>
      </c>
      <c r="I456" s="40">
        <v>0</v>
      </c>
      <c r="J456" s="31"/>
      <c r="K456" s="33" t="s">
        <v>419</v>
      </c>
      <c r="R456" s="57">
        <f t="shared" si="116"/>
        <v>0</v>
      </c>
    </row>
    <row r="457" spans="1:18" ht="12.75">
      <c r="A457" s="5" t="s">
        <v>416</v>
      </c>
      <c r="B457" s="23" t="s">
        <v>434</v>
      </c>
      <c r="C457" s="14" t="s">
        <v>435</v>
      </c>
      <c r="D457" s="15">
        <v>519</v>
      </c>
      <c r="E457" s="15">
        <v>500</v>
      </c>
      <c r="F457" s="34">
        <v>0</v>
      </c>
      <c r="G457" s="15"/>
      <c r="H457" s="15">
        <f t="shared" si="115"/>
        <v>500</v>
      </c>
      <c r="I457" s="40">
        <v>500</v>
      </c>
      <c r="J457" s="31"/>
      <c r="K457" s="33" t="s">
        <v>419</v>
      </c>
      <c r="R457" s="57">
        <f t="shared" si="116"/>
        <v>0</v>
      </c>
    </row>
    <row r="458" spans="1:18" ht="12.75">
      <c r="A458" s="5" t="s">
        <v>416</v>
      </c>
      <c r="B458" s="23" t="s">
        <v>109</v>
      </c>
      <c r="C458" s="14" t="s">
        <v>110</v>
      </c>
      <c r="D458" s="15">
        <v>1515.5</v>
      </c>
      <c r="E458" s="15">
        <v>1600</v>
      </c>
      <c r="F458" s="34">
        <v>417.76</v>
      </c>
      <c r="G458" s="15"/>
      <c r="H458" s="15">
        <f t="shared" si="115"/>
        <v>1600</v>
      </c>
      <c r="I458" s="40">
        <v>1600</v>
      </c>
      <c r="J458" s="31"/>
      <c r="K458" s="33" t="s">
        <v>419</v>
      </c>
      <c r="R458" s="57">
        <f t="shared" si="116"/>
        <v>0</v>
      </c>
    </row>
    <row r="459" spans="1:18" ht="12.75">
      <c r="A459" s="5" t="s">
        <v>416</v>
      </c>
      <c r="B459" s="23" t="s">
        <v>133</v>
      </c>
      <c r="C459" s="14" t="s">
        <v>134</v>
      </c>
      <c r="D459" s="15">
        <v>70</v>
      </c>
      <c r="E459" s="15">
        <v>100</v>
      </c>
      <c r="F459" s="34">
        <v>70</v>
      </c>
      <c r="G459" s="15"/>
      <c r="H459" s="15">
        <f t="shared" si="115"/>
        <v>100</v>
      </c>
      <c r="I459" s="40">
        <v>100</v>
      </c>
      <c r="J459" s="31"/>
      <c r="K459" s="33" t="s">
        <v>419</v>
      </c>
      <c r="R459" s="57">
        <f t="shared" si="116"/>
        <v>0</v>
      </c>
    </row>
    <row r="460" spans="1:18" ht="12.75">
      <c r="A460" s="5" t="s">
        <v>416</v>
      </c>
      <c r="B460" s="23" t="s">
        <v>436</v>
      </c>
      <c r="C460" s="14" t="s">
        <v>437</v>
      </c>
      <c r="D460" s="15">
        <v>12800</v>
      </c>
      <c r="E460" s="15">
        <v>12800</v>
      </c>
      <c r="F460" s="34">
        <v>0</v>
      </c>
      <c r="G460" s="15"/>
      <c r="H460" s="15">
        <f t="shared" si="115"/>
        <v>12800</v>
      </c>
      <c r="I460" s="40">
        <v>12800</v>
      </c>
      <c r="J460" s="31"/>
      <c r="K460" s="33" t="s">
        <v>1</v>
      </c>
      <c r="R460" s="57">
        <f t="shared" si="116"/>
        <v>0</v>
      </c>
    </row>
    <row r="461" spans="1:18" ht="12.75">
      <c r="A461" s="5" t="s">
        <v>416</v>
      </c>
      <c r="B461" s="23" t="s">
        <v>438</v>
      </c>
      <c r="C461" s="14" t="s">
        <v>439</v>
      </c>
      <c r="D461" s="15">
        <v>43300</v>
      </c>
      <c r="E461" s="15">
        <v>43300</v>
      </c>
      <c r="F461" s="34">
        <v>0</v>
      </c>
      <c r="G461" s="15"/>
      <c r="H461" s="15">
        <f t="shared" si="115"/>
        <v>43300</v>
      </c>
      <c r="I461" s="40">
        <v>43300</v>
      </c>
      <c r="J461" s="31"/>
      <c r="K461" s="33" t="s">
        <v>1</v>
      </c>
      <c r="R461" s="57">
        <f t="shared" si="116"/>
        <v>0</v>
      </c>
    </row>
    <row r="462" spans="1:18" ht="12.75">
      <c r="A462" s="5"/>
      <c r="B462" s="23"/>
      <c r="C462" s="16" t="s">
        <v>843</v>
      </c>
      <c r="D462" s="17">
        <f>SUM(D435:D442)</f>
        <v>68593.70999999999</v>
      </c>
      <c r="E462" s="17">
        <f>SUM(E435:E442)</f>
        <v>66200</v>
      </c>
      <c r="F462" s="17">
        <f>SUM(F435:F442)</f>
        <v>58378.47</v>
      </c>
      <c r="G462" s="17">
        <f>SUM(G435:G442)</f>
        <v>0</v>
      </c>
      <c r="H462" s="17">
        <f>SUM(H435:H442)</f>
        <v>66200</v>
      </c>
      <c r="I462" s="7">
        <f>SUM(I435:I443)</f>
        <v>66700</v>
      </c>
      <c r="J462" s="38"/>
      <c r="K462" s="33"/>
      <c r="R462" s="57">
        <f t="shared" si="116"/>
        <v>0</v>
      </c>
    </row>
    <row r="463" spans="1:18" ht="12.75">
      <c r="A463" s="5"/>
      <c r="B463" s="23"/>
      <c r="C463" s="16" t="s">
        <v>844</v>
      </c>
      <c r="D463" s="17">
        <f aca="true" t="shared" si="117" ref="D463:I463">SUM(D443:D461)</f>
        <v>242557.35999999996</v>
      </c>
      <c r="E463" s="17">
        <f t="shared" si="117"/>
        <v>240200</v>
      </c>
      <c r="F463" s="17">
        <f t="shared" si="117"/>
        <v>81310.26</v>
      </c>
      <c r="G463" s="17">
        <f t="shared" si="117"/>
        <v>0</v>
      </c>
      <c r="H463" s="17">
        <f t="shared" si="117"/>
        <v>240200</v>
      </c>
      <c r="I463" s="7">
        <f t="shared" si="117"/>
        <v>245100</v>
      </c>
      <c r="J463" s="38"/>
      <c r="K463" s="33"/>
      <c r="R463" s="57">
        <f t="shared" si="116"/>
        <v>0</v>
      </c>
    </row>
    <row r="464" spans="1:18" ht="12.75">
      <c r="A464" s="5"/>
      <c r="B464" s="23"/>
      <c r="C464" s="16" t="s">
        <v>845</v>
      </c>
      <c r="D464" s="17">
        <f aca="true" t="shared" si="118" ref="D464:I464">D462-D463</f>
        <v>-173963.64999999997</v>
      </c>
      <c r="E464" s="17">
        <f t="shared" si="118"/>
        <v>-174000</v>
      </c>
      <c r="F464" s="17">
        <f t="shared" si="118"/>
        <v>-22931.789999999994</v>
      </c>
      <c r="G464" s="17">
        <f t="shared" si="118"/>
        <v>0</v>
      </c>
      <c r="H464" s="17">
        <f t="shared" si="118"/>
        <v>-174000</v>
      </c>
      <c r="I464" s="7">
        <f t="shared" si="118"/>
        <v>-178400</v>
      </c>
      <c r="J464" s="38"/>
      <c r="K464" s="33"/>
      <c r="R464" s="57">
        <f t="shared" si="116"/>
        <v>0</v>
      </c>
    </row>
    <row r="465" spans="1:18" ht="12.75">
      <c r="A465" s="5" t="s">
        <v>440</v>
      </c>
      <c r="B465" s="23" t="s">
        <v>441</v>
      </c>
      <c r="C465" s="14" t="s">
        <v>442</v>
      </c>
      <c r="D465" s="15">
        <v>4301.02</v>
      </c>
      <c r="E465" s="15">
        <v>0</v>
      </c>
      <c r="F465" s="15">
        <v>0</v>
      </c>
      <c r="G465" s="15"/>
      <c r="H465" s="15">
        <f>SUM(E465+G465)</f>
        <v>0</v>
      </c>
      <c r="I465" s="6">
        <f>H465</f>
        <v>0</v>
      </c>
      <c r="J465" s="31"/>
      <c r="K465" s="33" t="s">
        <v>35</v>
      </c>
      <c r="R465" s="57">
        <f t="shared" si="116"/>
        <v>0</v>
      </c>
    </row>
    <row r="466" spans="1:18" ht="12.75">
      <c r="A466" s="5"/>
      <c r="B466" s="23"/>
      <c r="C466" s="16" t="s">
        <v>843</v>
      </c>
      <c r="D466" s="17">
        <f aca="true" t="shared" si="119" ref="D466:I466">SUM(0)</f>
        <v>0</v>
      </c>
      <c r="E466" s="17">
        <f t="shared" si="119"/>
        <v>0</v>
      </c>
      <c r="F466" s="17">
        <f t="shared" si="119"/>
        <v>0</v>
      </c>
      <c r="G466" s="17">
        <f t="shared" si="119"/>
        <v>0</v>
      </c>
      <c r="H466" s="17">
        <f t="shared" si="119"/>
        <v>0</v>
      </c>
      <c r="I466" s="7">
        <f t="shared" si="119"/>
        <v>0</v>
      </c>
      <c r="J466" s="38"/>
      <c r="K466" s="33"/>
      <c r="R466" s="57">
        <f t="shared" si="116"/>
        <v>0</v>
      </c>
    </row>
    <row r="467" spans="1:18" ht="12.75">
      <c r="A467" s="5"/>
      <c r="B467" s="23"/>
      <c r="C467" s="16" t="s">
        <v>844</v>
      </c>
      <c r="D467" s="17">
        <f aca="true" t="shared" si="120" ref="D467:I467">SUM(D465)</f>
        <v>4301.02</v>
      </c>
      <c r="E467" s="17">
        <f t="shared" si="120"/>
        <v>0</v>
      </c>
      <c r="F467" s="17">
        <f t="shared" si="120"/>
        <v>0</v>
      </c>
      <c r="G467" s="17">
        <f t="shared" si="120"/>
        <v>0</v>
      </c>
      <c r="H467" s="17">
        <f t="shared" si="120"/>
        <v>0</v>
      </c>
      <c r="I467" s="7">
        <f t="shared" si="120"/>
        <v>0</v>
      </c>
      <c r="J467" s="38"/>
      <c r="K467" s="33"/>
      <c r="R467" s="57">
        <f t="shared" si="116"/>
        <v>0</v>
      </c>
    </row>
    <row r="468" spans="1:18" ht="12.75">
      <c r="A468" s="5"/>
      <c r="B468" s="23"/>
      <c r="C468" s="16" t="s">
        <v>845</v>
      </c>
      <c r="D468" s="17">
        <f aca="true" t="shared" si="121" ref="D468:I468">D466-D467</f>
        <v>-4301.02</v>
      </c>
      <c r="E468" s="17">
        <f t="shared" si="121"/>
        <v>0</v>
      </c>
      <c r="F468" s="17">
        <f t="shared" si="121"/>
        <v>0</v>
      </c>
      <c r="G468" s="17">
        <f t="shared" si="121"/>
        <v>0</v>
      </c>
      <c r="H468" s="17">
        <f t="shared" si="121"/>
        <v>0</v>
      </c>
      <c r="I468" s="7">
        <f t="shared" si="121"/>
        <v>0</v>
      </c>
      <c r="J468" s="38"/>
      <c r="K468" s="33"/>
      <c r="R468" s="57">
        <f t="shared" si="116"/>
        <v>0</v>
      </c>
    </row>
    <row r="469" spans="1:18" ht="12.75">
      <c r="A469" s="5" t="s">
        <v>444</v>
      </c>
      <c r="B469" s="23" t="s">
        <v>445</v>
      </c>
      <c r="C469" s="14" t="s">
        <v>446</v>
      </c>
      <c r="D469" s="15">
        <v>164068.63</v>
      </c>
      <c r="E469" s="15">
        <v>155000</v>
      </c>
      <c r="F469" s="34">
        <v>90420.4</v>
      </c>
      <c r="G469" s="15"/>
      <c r="H469" s="15">
        <f aca="true" t="shared" si="122" ref="H469:H476">SUM(E469+G469)</f>
        <v>155000</v>
      </c>
      <c r="I469" s="43">
        <v>160000</v>
      </c>
      <c r="J469" s="31"/>
      <c r="K469" s="33" t="s">
        <v>1</v>
      </c>
      <c r="R469" s="57">
        <f t="shared" si="116"/>
        <v>0</v>
      </c>
    </row>
    <row r="470" spans="1:18" ht="12.75">
      <c r="A470" s="5" t="s">
        <v>444</v>
      </c>
      <c r="B470" s="23" t="s">
        <v>220</v>
      </c>
      <c r="C470" s="14" t="s">
        <v>221</v>
      </c>
      <c r="D470" s="15">
        <v>0</v>
      </c>
      <c r="E470" s="15">
        <v>0</v>
      </c>
      <c r="F470" s="34">
        <v>0</v>
      </c>
      <c r="G470" s="15"/>
      <c r="H470" s="15">
        <f t="shared" si="122"/>
        <v>0</v>
      </c>
      <c r="I470" s="6">
        <f aca="true" t="shared" si="123" ref="I470:I476">H470</f>
        <v>0</v>
      </c>
      <c r="J470" s="31"/>
      <c r="K470" s="33" t="s">
        <v>42</v>
      </c>
      <c r="R470" s="57">
        <f t="shared" si="116"/>
        <v>0</v>
      </c>
    </row>
    <row r="471" spans="1:18" ht="12.75">
      <c r="A471" s="5" t="s">
        <v>444</v>
      </c>
      <c r="B471" s="23" t="s">
        <v>5</v>
      </c>
      <c r="C471" s="14" t="s">
        <v>6</v>
      </c>
      <c r="D471" s="15">
        <v>0</v>
      </c>
      <c r="E471" s="15">
        <v>0</v>
      </c>
      <c r="F471" s="34">
        <v>0</v>
      </c>
      <c r="G471" s="15"/>
      <c r="H471" s="15">
        <f t="shared" si="122"/>
        <v>0</v>
      </c>
      <c r="I471" s="6">
        <f t="shared" si="123"/>
        <v>0</v>
      </c>
      <c r="J471" s="31"/>
      <c r="K471" s="33" t="s">
        <v>868</v>
      </c>
      <c r="R471" s="57">
        <f t="shared" si="116"/>
        <v>0</v>
      </c>
    </row>
    <row r="472" spans="1:18" ht="12.75">
      <c r="A472" s="5" t="s">
        <v>444</v>
      </c>
      <c r="B472" s="23" t="s">
        <v>7</v>
      </c>
      <c r="C472" s="14" t="s">
        <v>8</v>
      </c>
      <c r="D472" s="15">
        <v>169893.12</v>
      </c>
      <c r="E472" s="15">
        <v>178600</v>
      </c>
      <c r="F472" s="34">
        <v>96997.26</v>
      </c>
      <c r="G472" s="15"/>
      <c r="H472" s="15">
        <f t="shared" si="122"/>
        <v>178600</v>
      </c>
      <c r="I472" s="43">
        <v>238600</v>
      </c>
      <c r="J472" s="31"/>
      <c r="K472" s="33" t="s">
        <v>868</v>
      </c>
      <c r="R472" s="57">
        <f t="shared" si="116"/>
        <v>60000</v>
      </c>
    </row>
    <row r="473" spans="1:18" ht="12.75">
      <c r="A473" s="5" t="s">
        <v>444</v>
      </c>
      <c r="B473" s="23" t="s">
        <v>9</v>
      </c>
      <c r="C473" s="14" t="s">
        <v>10</v>
      </c>
      <c r="D473" s="15">
        <v>0</v>
      </c>
      <c r="E473" s="15">
        <v>0</v>
      </c>
      <c r="F473" s="34">
        <v>0</v>
      </c>
      <c r="G473" s="15"/>
      <c r="H473" s="15">
        <f t="shared" si="122"/>
        <v>0</v>
      </c>
      <c r="I473" s="6">
        <f t="shared" si="123"/>
        <v>0</v>
      </c>
      <c r="J473" s="31"/>
      <c r="K473" s="33" t="s">
        <v>868</v>
      </c>
      <c r="R473" s="57">
        <f t="shared" si="116"/>
        <v>0</v>
      </c>
    </row>
    <row r="474" spans="1:18" ht="12.75">
      <c r="A474" s="5" t="s">
        <v>444</v>
      </c>
      <c r="B474" s="23" t="s">
        <v>11</v>
      </c>
      <c r="C474" s="14" t="s">
        <v>12</v>
      </c>
      <c r="D474" s="15">
        <v>14537.36</v>
      </c>
      <c r="E474" s="15">
        <v>15200</v>
      </c>
      <c r="F474" s="34">
        <v>8106.75</v>
      </c>
      <c r="G474" s="15"/>
      <c r="H474" s="15">
        <f t="shared" si="122"/>
        <v>15200</v>
      </c>
      <c r="I474" s="43">
        <v>20400</v>
      </c>
      <c r="J474" s="31"/>
      <c r="K474" s="33" t="s">
        <v>868</v>
      </c>
      <c r="R474" s="57">
        <f t="shared" si="116"/>
        <v>5200</v>
      </c>
    </row>
    <row r="475" spans="1:18" ht="12.75">
      <c r="A475" s="5" t="s">
        <v>444</v>
      </c>
      <c r="B475" s="23" t="s">
        <v>13</v>
      </c>
      <c r="C475" s="14" t="s">
        <v>14</v>
      </c>
      <c r="D475" s="15">
        <v>34220.67</v>
      </c>
      <c r="E475" s="15">
        <v>35800</v>
      </c>
      <c r="F475" s="34">
        <v>19340.18</v>
      </c>
      <c r="G475" s="15"/>
      <c r="H475" s="15">
        <f t="shared" si="122"/>
        <v>35800</v>
      </c>
      <c r="I475" s="43">
        <v>47400</v>
      </c>
      <c r="J475" s="31"/>
      <c r="K475" s="33" t="s">
        <v>868</v>
      </c>
      <c r="R475" s="57">
        <f t="shared" si="116"/>
        <v>11600</v>
      </c>
    </row>
    <row r="476" spans="1:18" ht="12.75">
      <c r="A476" s="5" t="s">
        <v>444</v>
      </c>
      <c r="B476" s="23" t="s">
        <v>129</v>
      </c>
      <c r="C476" s="14" t="s">
        <v>130</v>
      </c>
      <c r="D476" s="15">
        <v>0</v>
      </c>
      <c r="E476" s="15">
        <v>0</v>
      </c>
      <c r="F476" s="34">
        <v>0</v>
      </c>
      <c r="G476" s="15"/>
      <c r="H476" s="15">
        <f t="shared" si="122"/>
        <v>0</v>
      </c>
      <c r="I476" s="6">
        <f t="shared" si="123"/>
        <v>0</v>
      </c>
      <c r="J476" s="31"/>
      <c r="K476" s="33" t="s">
        <v>287</v>
      </c>
      <c r="R476" s="57">
        <f t="shared" si="116"/>
        <v>0</v>
      </c>
    </row>
    <row r="477" spans="1:18" ht="12.75">
      <c r="A477" s="5"/>
      <c r="B477" s="23"/>
      <c r="C477" s="16" t="s">
        <v>843</v>
      </c>
      <c r="D477" s="17">
        <f aca="true" t="shared" si="124" ref="D477:I477">SUM(D469:D470)</f>
        <v>164068.63</v>
      </c>
      <c r="E477" s="17">
        <f t="shared" si="124"/>
        <v>155000</v>
      </c>
      <c r="F477" s="17">
        <f t="shared" si="124"/>
        <v>90420.4</v>
      </c>
      <c r="G477" s="17">
        <f t="shared" si="124"/>
        <v>0</v>
      </c>
      <c r="H477" s="17">
        <f t="shared" si="124"/>
        <v>155000</v>
      </c>
      <c r="I477" s="7">
        <f t="shared" si="124"/>
        <v>160000</v>
      </c>
      <c r="J477" s="38"/>
      <c r="K477" s="33"/>
      <c r="R477" s="57">
        <f t="shared" si="116"/>
        <v>0</v>
      </c>
    </row>
    <row r="478" spans="1:18" ht="12.75">
      <c r="A478" s="5"/>
      <c r="B478" s="23"/>
      <c r="C478" s="16" t="s">
        <v>844</v>
      </c>
      <c r="D478" s="17">
        <f aca="true" t="shared" si="125" ref="D478:I478">SUM(D471:D476)</f>
        <v>218651.14999999997</v>
      </c>
      <c r="E478" s="17">
        <f t="shared" si="125"/>
        <v>229600</v>
      </c>
      <c r="F478" s="17">
        <f t="shared" si="125"/>
        <v>124444.19</v>
      </c>
      <c r="G478" s="17">
        <f t="shared" si="125"/>
        <v>0</v>
      </c>
      <c r="H478" s="17">
        <f t="shared" si="125"/>
        <v>229600</v>
      </c>
      <c r="I478" s="7">
        <f t="shared" si="125"/>
        <v>306400</v>
      </c>
      <c r="J478" s="38"/>
      <c r="K478" s="33"/>
      <c r="R478" s="57">
        <f t="shared" si="116"/>
        <v>0</v>
      </c>
    </row>
    <row r="479" spans="1:18" ht="12.75">
      <c r="A479" s="5"/>
      <c r="B479" s="23"/>
      <c r="C479" s="16" t="s">
        <v>845</v>
      </c>
      <c r="D479" s="17">
        <f aca="true" t="shared" si="126" ref="D479:I479">D477-D478</f>
        <v>-54582.51999999996</v>
      </c>
      <c r="E479" s="17">
        <f t="shared" si="126"/>
        <v>-74600</v>
      </c>
      <c r="F479" s="17">
        <f t="shared" si="126"/>
        <v>-34023.79000000001</v>
      </c>
      <c r="G479" s="17">
        <f t="shared" si="126"/>
        <v>0</v>
      </c>
      <c r="H479" s="17">
        <f t="shared" si="126"/>
        <v>-74600</v>
      </c>
      <c r="I479" s="7">
        <f t="shared" si="126"/>
        <v>-146400</v>
      </c>
      <c r="J479" s="38"/>
      <c r="K479" s="33"/>
      <c r="R479" s="57">
        <f t="shared" si="116"/>
        <v>0</v>
      </c>
    </row>
    <row r="480" spans="1:18" ht="12.75">
      <c r="A480" s="5" t="s">
        <v>447</v>
      </c>
      <c r="B480" s="23" t="s">
        <v>448</v>
      </c>
      <c r="C480" s="14" t="s">
        <v>449</v>
      </c>
      <c r="D480" s="15">
        <v>0</v>
      </c>
      <c r="E480" s="15">
        <v>100</v>
      </c>
      <c r="F480" s="34">
        <v>0</v>
      </c>
      <c r="G480" s="15"/>
      <c r="H480" s="15">
        <f>SUM(E480+G480)</f>
        <v>100</v>
      </c>
      <c r="I480" s="6">
        <f>H480</f>
        <v>100</v>
      </c>
      <c r="J480" s="31"/>
      <c r="K480" s="33" t="s">
        <v>287</v>
      </c>
      <c r="R480" s="57">
        <f t="shared" si="116"/>
        <v>0</v>
      </c>
    </row>
    <row r="481" spans="1:18" ht="12.75">
      <c r="A481" s="5" t="s">
        <v>447</v>
      </c>
      <c r="B481" s="23" t="s">
        <v>450</v>
      </c>
      <c r="C481" s="14" t="s">
        <v>449</v>
      </c>
      <c r="D481" s="15">
        <v>0</v>
      </c>
      <c r="E481" s="15">
        <v>100</v>
      </c>
      <c r="F481" s="34">
        <v>0</v>
      </c>
      <c r="G481" s="15"/>
      <c r="H481" s="15">
        <f>SUM(E481+G481)</f>
        <v>100</v>
      </c>
      <c r="I481" s="6">
        <f>H481</f>
        <v>100</v>
      </c>
      <c r="J481" s="31"/>
      <c r="K481" s="33" t="s">
        <v>287</v>
      </c>
      <c r="R481" s="57">
        <f t="shared" si="116"/>
        <v>0</v>
      </c>
    </row>
    <row r="482" spans="1:18" ht="12.75">
      <c r="A482" s="5" t="s">
        <v>447</v>
      </c>
      <c r="B482" s="23" t="s">
        <v>135</v>
      </c>
      <c r="C482" s="14" t="s">
        <v>136</v>
      </c>
      <c r="D482" s="15">
        <v>0</v>
      </c>
      <c r="E482" s="15">
        <v>100</v>
      </c>
      <c r="F482" s="34">
        <v>0</v>
      </c>
      <c r="G482" s="15"/>
      <c r="H482" s="15">
        <f>SUM(E482+G482)</f>
        <v>100</v>
      </c>
      <c r="I482" s="6">
        <f>H482</f>
        <v>100</v>
      </c>
      <c r="J482" s="31"/>
      <c r="K482" s="33" t="s">
        <v>42</v>
      </c>
      <c r="R482" s="57">
        <f t="shared" si="116"/>
        <v>0</v>
      </c>
    </row>
    <row r="483" spans="1:18" ht="12.75">
      <c r="A483" s="5" t="s">
        <v>447</v>
      </c>
      <c r="B483" s="23" t="s">
        <v>451</v>
      </c>
      <c r="C483" s="14" t="s">
        <v>452</v>
      </c>
      <c r="D483" s="15">
        <v>0</v>
      </c>
      <c r="E483" s="15">
        <v>100</v>
      </c>
      <c r="F483" s="34">
        <v>0</v>
      </c>
      <c r="G483" s="15"/>
      <c r="H483" s="15">
        <f>SUM(E483+G483)</f>
        <v>100</v>
      </c>
      <c r="I483" s="6">
        <f>H483</f>
        <v>100</v>
      </c>
      <c r="J483" s="31"/>
      <c r="K483" s="33" t="s">
        <v>287</v>
      </c>
      <c r="R483" s="57">
        <f t="shared" si="116"/>
        <v>0</v>
      </c>
    </row>
    <row r="484" spans="1:18" ht="12.75">
      <c r="A484" s="5" t="s">
        <v>447</v>
      </c>
      <c r="B484" s="23" t="s">
        <v>453</v>
      </c>
      <c r="C484" s="14" t="s">
        <v>452</v>
      </c>
      <c r="D484" s="15">
        <v>0</v>
      </c>
      <c r="E484" s="15">
        <v>100</v>
      </c>
      <c r="F484" s="34">
        <v>0</v>
      </c>
      <c r="G484" s="15"/>
      <c r="H484" s="15">
        <f>SUM(E484+G484)</f>
        <v>100</v>
      </c>
      <c r="I484" s="6">
        <f>H484</f>
        <v>100</v>
      </c>
      <c r="J484" s="31"/>
      <c r="K484" s="33" t="s">
        <v>287</v>
      </c>
      <c r="R484" s="57">
        <f t="shared" si="116"/>
        <v>0</v>
      </c>
    </row>
    <row r="485" spans="1:18" ht="12.75">
      <c r="A485" s="5"/>
      <c r="B485" s="23"/>
      <c r="C485" s="16" t="s">
        <v>843</v>
      </c>
      <c r="D485" s="17">
        <f aca="true" t="shared" si="127" ref="D485:I485">SUM(D480:D481)</f>
        <v>0</v>
      </c>
      <c r="E485" s="17">
        <f t="shared" si="127"/>
        <v>200</v>
      </c>
      <c r="F485" s="17">
        <f t="shared" si="127"/>
        <v>0</v>
      </c>
      <c r="G485" s="17">
        <f t="shared" si="127"/>
        <v>0</v>
      </c>
      <c r="H485" s="17">
        <f t="shared" si="127"/>
        <v>200</v>
      </c>
      <c r="I485" s="7">
        <f t="shared" si="127"/>
        <v>200</v>
      </c>
      <c r="J485" s="38"/>
      <c r="K485" s="33"/>
      <c r="R485" s="57">
        <f t="shared" si="116"/>
        <v>0</v>
      </c>
    </row>
    <row r="486" spans="1:18" ht="12.75">
      <c r="A486" s="5"/>
      <c r="B486" s="23"/>
      <c r="C486" s="16" t="s">
        <v>844</v>
      </c>
      <c r="D486" s="17">
        <f aca="true" t="shared" si="128" ref="D486:I486">SUM(D482:D484)</f>
        <v>0</v>
      </c>
      <c r="E486" s="17">
        <f t="shared" si="128"/>
        <v>300</v>
      </c>
      <c r="F486" s="17">
        <f t="shared" si="128"/>
        <v>0</v>
      </c>
      <c r="G486" s="17">
        <f t="shared" si="128"/>
        <v>0</v>
      </c>
      <c r="H486" s="17">
        <f t="shared" si="128"/>
        <v>300</v>
      </c>
      <c r="I486" s="7">
        <f t="shared" si="128"/>
        <v>300</v>
      </c>
      <c r="J486" s="38"/>
      <c r="K486" s="33"/>
      <c r="R486" s="57">
        <f t="shared" si="116"/>
        <v>0</v>
      </c>
    </row>
    <row r="487" spans="1:18" ht="12.75">
      <c r="A487" s="5"/>
      <c r="B487" s="23"/>
      <c r="C487" s="16" t="s">
        <v>845</v>
      </c>
      <c r="D487" s="17">
        <f aca="true" t="shared" si="129" ref="D487:I487">D485-D486</f>
        <v>0</v>
      </c>
      <c r="E487" s="17">
        <f t="shared" si="129"/>
        <v>-100</v>
      </c>
      <c r="F487" s="17">
        <f t="shared" si="129"/>
        <v>0</v>
      </c>
      <c r="G487" s="17">
        <f t="shared" si="129"/>
        <v>0</v>
      </c>
      <c r="H487" s="17">
        <f t="shared" si="129"/>
        <v>-100</v>
      </c>
      <c r="I487" s="7">
        <f t="shared" si="129"/>
        <v>-100</v>
      </c>
      <c r="J487" s="38"/>
      <c r="K487" s="33"/>
      <c r="R487" s="57">
        <f t="shared" si="116"/>
        <v>0</v>
      </c>
    </row>
    <row r="488" spans="1:18" ht="12.75">
      <c r="A488" s="5" t="s">
        <v>454</v>
      </c>
      <c r="B488" s="23" t="s">
        <v>33</v>
      </c>
      <c r="C488" s="14" t="s">
        <v>307</v>
      </c>
      <c r="D488" s="15">
        <v>10270.8</v>
      </c>
      <c r="E488" s="15">
        <v>10300</v>
      </c>
      <c r="F488" s="34">
        <v>10270.8</v>
      </c>
      <c r="G488" s="15"/>
      <c r="H488" s="15">
        <f>SUM(E488+G488)</f>
        <v>10300</v>
      </c>
      <c r="I488" s="6">
        <f>H488</f>
        <v>10300</v>
      </c>
      <c r="J488" s="31"/>
      <c r="K488" s="33" t="s">
        <v>35</v>
      </c>
      <c r="R488" s="57">
        <f t="shared" si="116"/>
        <v>0</v>
      </c>
    </row>
    <row r="489" spans="1:18" ht="12.75">
      <c r="A489" s="5" t="s">
        <v>454</v>
      </c>
      <c r="B489" s="23" t="s">
        <v>92</v>
      </c>
      <c r="C489" s="14" t="s">
        <v>93</v>
      </c>
      <c r="D489" s="15">
        <v>178.97</v>
      </c>
      <c r="E489" s="15">
        <v>200</v>
      </c>
      <c r="F489" s="34">
        <v>178.97</v>
      </c>
      <c r="G489" s="15"/>
      <c r="H489" s="15">
        <f>SUM(E489+G489)</f>
        <v>200</v>
      </c>
      <c r="I489" s="6">
        <f>H489</f>
        <v>200</v>
      </c>
      <c r="J489" s="31"/>
      <c r="K489" s="33" t="s">
        <v>869</v>
      </c>
      <c r="R489" s="57">
        <f t="shared" si="116"/>
        <v>0</v>
      </c>
    </row>
    <row r="490" spans="1:18" ht="12.75">
      <c r="A490" s="5" t="s">
        <v>454</v>
      </c>
      <c r="B490" s="23" t="s">
        <v>455</v>
      </c>
      <c r="C490" s="14" t="s">
        <v>456</v>
      </c>
      <c r="D490" s="15">
        <v>0</v>
      </c>
      <c r="E490" s="15">
        <v>0</v>
      </c>
      <c r="F490" s="34">
        <v>0</v>
      </c>
      <c r="G490" s="15"/>
      <c r="H490" s="15">
        <f>SUM(E490+G490)</f>
        <v>0</v>
      </c>
      <c r="I490" s="6">
        <f>H490</f>
        <v>0</v>
      </c>
      <c r="J490" s="31"/>
      <c r="K490" s="33" t="s">
        <v>1</v>
      </c>
      <c r="R490" s="57">
        <f t="shared" si="116"/>
        <v>0</v>
      </c>
    </row>
    <row r="491" spans="1:18" ht="12.75">
      <c r="A491" s="5"/>
      <c r="B491" s="23"/>
      <c r="C491" s="16" t="s">
        <v>843</v>
      </c>
      <c r="D491" s="17">
        <f aca="true" t="shared" si="130" ref="D491:I491">SUM(D488)</f>
        <v>10270.8</v>
      </c>
      <c r="E491" s="17">
        <f t="shared" si="130"/>
        <v>10300</v>
      </c>
      <c r="F491" s="17">
        <f t="shared" si="130"/>
        <v>10270.8</v>
      </c>
      <c r="G491" s="17">
        <f t="shared" si="130"/>
        <v>0</v>
      </c>
      <c r="H491" s="17">
        <f t="shared" si="130"/>
        <v>10300</v>
      </c>
      <c r="I491" s="7">
        <f t="shared" si="130"/>
        <v>10300</v>
      </c>
      <c r="J491" s="38"/>
      <c r="K491" s="33"/>
      <c r="R491" s="57">
        <f t="shared" si="116"/>
        <v>0</v>
      </c>
    </row>
    <row r="492" spans="1:18" ht="12.75">
      <c r="A492" s="5"/>
      <c r="B492" s="23"/>
      <c r="C492" s="16" t="s">
        <v>844</v>
      </c>
      <c r="D492" s="17">
        <f aca="true" t="shared" si="131" ref="D492:I492">SUM(D489:D490)</f>
        <v>178.97</v>
      </c>
      <c r="E492" s="17">
        <f t="shared" si="131"/>
        <v>200</v>
      </c>
      <c r="F492" s="17">
        <f t="shared" si="131"/>
        <v>178.97</v>
      </c>
      <c r="G492" s="17">
        <f t="shared" si="131"/>
        <v>0</v>
      </c>
      <c r="H492" s="17">
        <f t="shared" si="131"/>
        <v>200</v>
      </c>
      <c r="I492" s="7">
        <f t="shared" si="131"/>
        <v>200</v>
      </c>
      <c r="J492" s="38"/>
      <c r="K492" s="33"/>
      <c r="R492" s="57">
        <f t="shared" si="116"/>
        <v>0</v>
      </c>
    </row>
    <row r="493" spans="1:18" ht="12.75">
      <c r="A493" s="5"/>
      <c r="B493" s="23"/>
      <c r="C493" s="16" t="s">
        <v>845</v>
      </c>
      <c r="D493" s="17">
        <f aca="true" t="shared" si="132" ref="D493:I493">D491-D492</f>
        <v>10091.83</v>
      </c>
      <c r="E493" s="17">
        <f t="shared" si="132"/>
        <v>10100</v>
      </c>
      <c r="F493" s="17">
        <f t="shared" si="132"/>
        <v>10091.83</v>
      </c>
      <c r="G493" s="17">
        <f t="shared" si="132"/>
        <v>0</v>
      </c>
      <c r="H493" s="17">
        <f t="shared" si="132"/>
        <v>10100</v>
      </c>
      <c r="I493" s="7">
        <f t="shared" si="132"/>
        <v>10100</v>
      </c>
      <c r="J493" s="38"/>
      <c r="K493" s="33"/>
      <c r="R493" s="57">
        <f t="shared" si="116"/>
        <v>0</v>
      </c>
    </row>
    <row r="494" spans="1:18" ht="12.75">
      <c r="A494" s="5" t="s">
        <v>457</v>
      </c>
      <c r="B494" s="23" t="s">
        <v>33</v>
      </c>
      <c r="C494" s="14" t="s">
        <v>307</v>
      </c>
      <c r="D494" s="15">
        <v>476.13</v>
      </c>
      <c r="E494" s="15">
        <v>500</v>
      </c>
      <c r="F494" s="34">
        <v>3350</v>
      </c>
      <c r="G494" s="15">
        <v>2800</v>
      </c>
      <c r="H494" s="15">
        <f aca="true" t="shared" si="133" ref="H494:H508">SUM(E494+G494)</f>
        <v>3300</v>
      </c>
      <c r="I494" s="6">
        <f>H494</f>
        <v>3300</v>
      </c>
      <c r="J494" s="31"/>
      <c r="K494" s="33" t="s">
        <v>458</v>
      </c>
      <c r="R494" s="57">
        <f t="shared" si="116"/>
        <v>0</v>
      </c>
    </row>
    <row r="495" spans="1:18" ht="12.75">
      <c r="A495" s="5" t="s">
        <v>457</v>
      </c>
      <c r="B495" s="23" t="s">
        <v>7</v>
      </c>
      <c r="C495" s="14" t="s">
        <v>8</v>
      </c>
      <c r="D495" s="15">
        <v>1909.74</v>
      </c>
      <c r="E495" s="15">
        <v>0</v>
      </c>
      <c r="F495" s="34">
        <v>0</v>
      </c>
      <c r="G495" s="15"/>
      <c r="H495" s="15">
        <f t="shared" si="133"/>
        <v>0</v>
      </c>
      <c r="I495" s="6">
        <f aca="true" t="shared" si="134" ref="I495:I508">H495</f>
        <v>0</v>
      </c>
      <c r="J495" s="31"/>
      <c r="K495" s="33" t="s">
        <v>868</v>
      </c>
      <c r="R495" s="57">
        <f t="shared" si="116"/>
        <v>0</v>
      </c>
    </row>
    <row r="496" spans="1:18" ht="12.75">
      <c r="A496" s="5" t="s">
        <v>457</v>
      </c>
      <c r="B496" s="23" t="s">
        <v>11</v>
      </c>
      <c r="C496" s="14" t="s">
        <v>12</v>
      </c>
      <c r="D496" s="15">
        <v>152.41</v>
      </c>
      <c r="E496" s="15">
        <v>0</v>
      </c>
      <c r="F496" s="34">
        <v>0</v>
      </c>
      <c r="G496" s="15"/>
      <c r="H496" s="15">
        <f t="shared" si="133"/>
        <v>0</v>
      </c>
      <c r="I496" s="6">
        <f t="shared" si="134"/>
        <v>0</v>
      </c>
      <c r="J496" s="31"/>
      <c r="K496" s="33" t="s">
        <v>868</v>
      </c>
      <c r="R496" s="57">
        <f t="shared" si="116"/>
        <v>0</v>
      </c>
    </row>
    <row r="497" spans="1:18" ht="12.75">
      <c r="A497" s="5" t="s">
        <v>457</v>
      </c>
      <c r="B497" s="23" t="s">
        <v>13</v>
      </c>
      <c r="C497" s="14" t="s">
        <v>14</v>
      </c>
      <c r="D497" s="15">
        <v>575.51</v>
      </c>
      <c r="E497" s="15">
        <v>0</v>
      </c>
      <c r="F497" s="34">
        <v>0</v>
      </c>
      <c r="G497" s="15"/>
      <c r="H497" s="15">
        <f t="shared" si="133"/>
        <v>0</v>
      </c>
      <c r="I497" s="6">
        <f t="shared" si="134"/>
        <v>0</v>
      </c>
      <c r="J497" s="31"/>
      <c r="K497" s="33" t="s">
        <v>868</v>
      </c>
      <c r="R497" s="57">
        <f t="shared" si="116"/>
        <v>0</v>
      </c>
    </row>
    <row r="498" spans="1:18" ht="12.75">
      <c r="A498" s="5" t="s">
        <v>457</v>
      </c>
      <c r="B498" s="23" t="s">
        <v>181</v>
      </c>
      <c r="C498" s="14" t="s">
        <v>182</v>
      </c>
      <c r="D498" s="15">
        <v>0</v>
      </c>
      <c r="E498" s="15">
        <v>0</v>
      </c>
      <c r="F498" s="34">
        <v>0</v>
      </c>
      <c r="G498" s="15"/>
      <c r="H498" s="15">
        <f t="shared" si="133"/>
        <v>0</v>
      </c>
      <c r="I498" s="6">
        <f t="shared" si="134"/>
        <v>0</v>
      </c>
      <c r="J498" s="31"/>
      <c r="K498" s="33" t="s">
        <v>870</v>
      </c>
      <c r="R498" s="57">
        <f t="shared" si="116"/>
        <v>0</v>
      </c>
    </row>
    <row r="499" spans="1:18" ht="12.75">
      <c r="A499" s="5" t="s">
        <v>457</v>
      </c>
      <c r="B499" s="23" t="s">
        <v>71</v>
      </c>
      <c r="C499" s="14" t="s">
        <v>72</v>
      </c>
      <c r="D499" s="15">
        <v>0</v>
      </c>
      <c r="E499" s="15">
        <v>0</v>
      </c>
      <c r="F499" s="34">
        <v>0</v>
      </c>
      <c r="G499" s="15"/>
      <c r="H499" s="15">
        <f t="shared" si="133"/>
        <v>0</v>
      </c>
      <c r="I499" s="6">
        <f t="shared" si="134"/>
        <v>0</v>
      </c>
      <c r="J499" s="31"/>
      <c r="K499" s="33" t="s">
        <v>870</v>
      </c>
      <c r="R499" s="57">
        <f t="shared" si="116"/>
        <v>0</v>
      </c>
    </row>
    <row r="500" spans="1:18" ht="12.75">
      <c r="A500" s="5" t="s">
        <v>457</v>
      </c>
      <c r="B500" s="23" t="s">
        <v>73</v>
      </c>
      <c r="C500" s="14" t="s">
        <v>74</v>
      </c>
      <c r="D500" s="15">
        <v>0</v>
      </c>
      <c r="E500" s="15">
        <v>0</v>
      </c>
      <c r="F500" s="34">
        <v>0</v>
      </c>
      <c r="G500" s="15"/>
      <c r="H500" s="15">
        <f t="shared" si="133"/>
        <v>0</v>
      </c>
      <c r="I500" s="6">
        <f t="shared" si="134"/>
        <v>0</v>
      </c>
      <c r="J500" s="31"/>
      <c r="K500" s="33" t="s">
        <v>458</v>
      </c>
      <c r="R500" s="57">
        <f t="shared" si="116"/>
        <v>0</v>
      </c>
    </row>
    <row r="501" spans="1:18" ht="12.75">
      <c r="A501" s="5" t="s">
        <v>457</v>
      </c>
      <c r="B501" s="23" t="s">
        <v>459</v>
      </c>
      <c r="C501" s="14" t="s">
        <v>460</v>
      </c>
      <c r="D501" s="15">
        <v>2800</v>
      </c>
      <c r="E501" s="15">
        <v>4800</v>
      </c>
      <c r="F501" s="34">
        <v>4800</v>
      </c>
      <c r="G501" s="15"/>
      <c r="H501" s="15">
        <f t="shared" si="133"/>
        <v>4800</v>
      </c>
      <c r="I501" s="6">
        <f t="shared" si="134"/>
        <v>4800</v>
      </c>
      <c r="J501" s="31"/>
      <c r="K501" s="33" t="s">
        <v>458</v>
      </c>
      <c r="R501" s="57">
        <f t="shared" si="116"/>
        <v>0</v>
      </c>
    </row>
    <row r="502" spans="1:18" ht="12.75">
      <c r="A502" s="5" t="s">
        <v>457</v>
      </c>
      <c r="B502" s="23" t="s">
        <v>461</v>
      </c>
      <c r="C502" s="14" t="s">
        <v>462</v>
      </c>
      <c r="D502" s="15">
        <v>1694</v>
      </c>
      <c r="E502" s="15">
        <v>3000</v>
      </c>
      <c r="F502" s="34">
        <v>2904</v>
      </c>
      <c r="G502" s="15"/>
      <c r="H502" s="15">
        <f t="shared" si="133"/>
        <v>3000</v>
      </c>
      <c r="I502" s="6">
        <f t="shared" si="134"/>
        <v>3000</v>
      </c>
      <c r="J502" s="31"/>
      <c r="K502" s="33" t="s">
        <v>458</v>
      </c>
      <c r="R502" s="57">
        <f t="shared" si="116"/>
        <v>0</v>
      </c>
    </row>
    <row r="503" spans="1:18" ht="12.75">
      <c r="A503" s="5" t="s">
        <v>457</v>
      </c>
      <c r="B503" s="23" t="s">
        <v>88</v>
      </c>
      <c r="C503" s="14" t="s">
        <v>89</v>
      </c>
      <c r="D503" s="15">
        <v>116.38</v>
      </c>
      <c r="E503" s="15">
        <v>0</v>
      </c>
      <c r="F503" s="34">
        <v>134.72</v>
      </c>
      <c r="G503" s="15"/>
      <c r="H503" s="15">
        <f t="shared" si="133"/>
        <v>0</v>
      </c>
      <c r="I503" s="6">
        <f t="shared" si="134"/>
        <v>0</v>
      </c>
      <c r="J503" s="31"/>
      <c r="K503" s="33" t="s">
        <v>869</v>
      </c>
      <c r="R503" s="57">
        <f t="shared" si="116"/>
        <v>0</v>
      </c>
    </row>
    <row r="504" spans="1:18" ht="12.75">
      <c r="A504" s="5" t="s">
        <v>457</v>
      </c>
      <c r="B504" s="23" t="s">
        <v>90</v>
      </c>
      <c r="C504" s="14" t="s">
        <v>91</v>
      </c>
      <c r="D504" s="15">
        <v>435.35</v>
      </c>
      <c r="E504" s="15">
        <v>0</v>
      </c>
      <c r="F504" s="34">
        <v>190.4</v>
      </c>
      <c r="G504" s="15"/>
      <c r="H504" s="15">
        <f t="shared" si="133"/>
        <v>0</v>
      </c>
      <c r="I504" s="6">
        <f t="shared" si="134"/>
        <v>0</v>
      </c>
      <c r="J504" s="31"/>
      <c r="K504" s="33" t="s">
        <v>869</v>
      </c>
      <c r="R504" s="57">
        <f t="shared" si="116"/>
        <v>0</v>
      </c>
    </row>
    <row r="505" spans="1:18" ht="12.75">
      <c r="A505" s="5" t="s">
        <v>457</v>
      </c>
      <c r="B505" s="23" t="s">
        <v>92</v>
      </c>
      <c r="C505" s="14" t="s">
        <v>93</v>
      </c>
      <c r="D505" s="15">
        <v>0</v>
      </c>
      <c r="E505" s="15">
        <v>0</v>
      </c>
      <c r="F505" s="34">
        <v>0</v>
      </c>
      <c r="G505" s="15"/>
      <c r="H505" s="15">
        <f t="shared" si="133"/>
        <v>0</v>
      </c>
      <c r="I505" s="6">
        <f t="shared" si="134"/>
        <v>0</v>
      </c>
      <c r="J505" s="31"/>
      <c r="K505" s="33" t="s">
        <v>869</v>
      </c>
      <c r="R505" s="57">
        <f t="shared" si="116"/>
        <v>0</v>
      </c>
    </row>
    <row r="506" spans="1:18" ht="12.75">
      <c r="A506" s="5" t="s">
        <v>457</v>
      </c>
      <c r="B506" s="23" t="s">
        <v>103</v>
      </c>
      <c r="C506" s="14" t="s">
        <v>463</v>
      </c>
      <c r="D506" s="15">
        <v>0</v>
      </c>
      <c r="E506" s="15">
        <v>0</v>
      </c>
      <c r="F506" s="34">
        <v>0</v>
      </c>
      <c r="G506" s="15"/>
      <c r="H506" s="15">
        <f t="shared" si="133"/>
        <v>0</v>
      </c>
      <c r="I506" s="6">
        <f t="shared" si="134"/>
        <v>0</v>
      </c>
      <c r="J506" s="31"/>
      <c r="K506" s="33" t="s">
        <v>287</v>
      </c>
      <c r="R506" s="57">
        <f t="shared" si="116"/>
        <v>0</v>
      </c>
    </row>
    <row r="507" spans="1:18" ht="12.75">
      <c r="A507" s="5" t="s">
        <v>457</v>
      </c>
      <c r="B507" s="23" t="s">
        <v>26</v>
      </c>
      <c r="C507" s="14" t="s">
        <v>27</v>
      </c>
      <c r="D507" s="15">
        <v>40.8</v>
      </c>
      <c r="E507" s="15">
        <v>0</v>
      </c>
      <c r="F507" s="34">
        <v>0</v>
      </c>
      <c r="G507" s="15"/>
      <c r="H507" s="15">
        <f t="shared" si="133"/>
        <v>0</v>
      </c>
      <c r="I507" s="6">
        <f t="shared" si="134"/>
        <v>0</v>
      </c>
      <c r="J507" s="31"/>
      <c r="K507" s="33" t="s">
        <v>458</v>
      </c>
      <c r="R507" s="57">
        <f t="shared" si="116"/>
        <v>0</v>
      </c>
    </row>
    <row r="508" spans="1:18" ht="12.75">
      <c r="A508" s="5" t="s">
        <v>457</v>
      </c>
      <c r="B508" s="23" t="s">
        <v>133</v>
      </c>
      <c r="C508" s="14" t="s">
        <v>134</v>
      </c>
      <c r="D508" s="15">
        <v>68.2</v>
      </c>
      <c r="E508" s="15">
        <v>0</v>
      </c>
      <c r="F508" s="34">
        <v>69.8</v>
      </c>
      <c r="G508" s="15">
        <v>100</v>
      </c>
      <c r="H508" s="15">
        <f t="shared" si="133"/>
        <v>100</v>
      </c>
      <c r="I508" s="6">
        <f t="shared" si="134"/>
        <v>100</v>
      </c>
      <c r="J508" s="31"/>
      <c r="K508" s="33" t="s">
        <v>458</v>
      </c>
      <c r="R508" s="57">
        <f t="shared" si="116"/>
        <v>0</v>
      </c>
    </row>
    <row r="509" spans="1:18" ht="12.75">
      <c r="A509" s="5"/>
      <c r="B509" s="23"/>
      <c r="C509" s="16" t="s">
        <v>843</v>
      </c>
      <c r="D509" s="17">
        <f aca="true" t="shared" si="135" ref="D509:I509">SUM(D494)</f>
        <v>476.13</v>
      </c>
      <c r="E509" s="17">
        <f t="shared" si="135"/>
        <v>500</v>
      </c>
      <c r="F509" s="17">
        <f t="shared" si="135"/>
        <v>3350</v>
      </c>
      <c r="G509" s="17">
        <f t="shared" si="135"/>
        <v>2800</v>
      </c>
      <c r="H509" s="17">
        <f t="shared" si="135"/>
        <v>3300</v>
      </c>
      <c r="I509" s="7">
        <f t="shared" si="135"/>
        <v>3300</v>
      </c>
      <c r="J509" s="38"/>
      <c r="K509" s="33"/>
      <c r="R509" s="57">
        <f t="shared" si="116"/>
        <v>0</v>
      </c>
    </row>
    <row r="510" spans="1:18" ht="12.75">
      <c r="A510" s="5"/>
      <c r="B510" s="23"/>
      <c r="C510" s="16" t="s">
        <v>844</v>
      </c>
      <c r="D510" s="17">
        <f aca="true" t="shared" si="136" ref="D510:I510">SUM(D495:D508)</f>
        <v>7792.39</v>
      </c>
      <c r="E510" s="17">
        <f t="shared" si="136"/>
        <v>7800</v>
      </c>
      <c r="F510" s="17">
        <f t="shared" si="136"/>
        <v>8098.92</v>
      </c>
      <c r="G510" s="17">
        <f t="shared" si="136"/>
        <v>100</v>
      </c>
      <c r="H510" s="17">
        <f t="shared" si="136"/>
        <v>7900</v>
      </c>
      <c r="I510" s="7">
        <f t="shared" si="136"/>
        <v>7900</v>
      </c>
      <c r="J510" s="38"/>
      <c r="K510" s="33"/>
      <c r="R510" s="57">
        <f t="shared" si="116"/>
        <v>0</v>
      </c>
    </row>
    <row r="511" spans="1:18" ht="12.75">
      <c r="A511" s="5"/>
      <c r="B511" s="23"/>
      <c r="C511" s="16" t="s">
        <v>845</v>
      </c>
      <c r="D511" s="17">
        <f aca="true" t="shared" si="137" ref="D511:I511">D509-D510</f>
        <v>-7316.26</v>
      </c>
      <c r="E511" s="17">
        <f t="shared" si="137"/>
        <v>-7300</v>
      </c>
      <c r="F511" s="17">
        <f t="shared" si="137"/>
        <v>-4748.92</v>
      </c>
      <c r="G511" s="17">
        <f t="shared" si="137"/>
        <v>2700</v>
      </c>
      <c r="H511" s="17">
        <f t="shared" si="137"/>
        <v>-4600</v>
      </c>
      <c r="I511" s="7">
        <f t="shared" si="137"/>
        <v>-4600</v>
      </c>
      <c r="J511" s="38"/>
      <c r="K511" s="33"/>
      <c r="R511" s="57">
        <f t="shared" si="116"/>
        <v>0</v>
      </c>
    </row>
    <row r="512" spans="1:18" ht="12.75">
      <c r="A512" s="5" t="s">
        <v>464</v>
      </c>
      <c r="B512" s="23" t="s">
        <v>285</v>
      </c>
      <c r="C512" s="14" t="s">
        <v>286</v>
      </c>
      <c r="D512" s="15">
        <v>-55030.07</v>
      </c>
      <c r="E512" s="15">
        <v>10000</v>
      </c>
      <c r="F512" s="34">
        <v>9601.82</v>
      </c>
      <c r="G512" s="15"/>
      <c r="H512" s="15">
        <f aca="true" t="shared" si="138" ref="H512:H519">SUM(E512+G512)</f>
        <v>10000</v>
      </c>
      <c r="I512" s="6">
        <f>H512</f>
        <v>10000</v>
      </c>
      <c r="J512" s="31"/>
      <c r="K512" s="33" t="s">
        <v>167</v>
      </c>
      <c r="R512" s="57">
        <f t="shared" si="116"/>
        <v>0</v>
      </c>
    </row>
    <row r="513" spans="1:18" ht="12.75">
      <c r="A513" s="5" t="s">
        <v>464</v>
      </c>
      <c r="B513" s="23" t="s">
        <v>7</v>
      </c>
      <c r="C513" s="14" t="s">
        <v>8</v>
      </c>
      <c r="D513" s="15">
        <v>0</v>
      </c>
      <c r="E513" s="15">
        <v>0</v>
      </c>
      <c r="F513" s="34">
        <v>0</v>
      </c>
      <c r="G513" s="15"/>
      <c r="H513" s="15">
        <f t="shared" si="138"/>
        <v>0</v>
      </c>
      <c r="I513" s="6">
        <f aca="true" t="shared" si="139" ref="I513:I519">H513</f>
        <v>0</v>
      </c>
      <c r="J513" s="31"/>
      <c r="K513" s="33" t="s">
        <v>868</v>
      </c>
      <c r="R513" s="57">
        <f t="shared" si="116"/>
        <v>0</v>
      </c>
    </row>
    <row r="514" spans="1:18" ht="12.75">
      <c r="A514" s="5" t="s">
        <v>464</v>
      </c>
      <c r="B514" s="23" t="s">
        <v>61</v>
      </c>
      <c r="C514" s="14" t="s">
        <v>62</v>
      </c>
      <c r="D514" s="15">
        <v>0</v>
      </c>
      <c r="E514" s="15">
        <v>0</v>
      </c>
      <c r="F514" s="34">
        <v>0</v>
      </c>
      <c r="G514" s="15"/>
      <c r="H514" s="15">
        <f t="shared" si="138"/>
        <v>0</v>
      </c>
      <c r="I514" s="6">
        <f t="shared" si="139"/>
        <v>0</v>
      </c>
      <c r="J514" s="31"/>
      <c r="K514" s="33" t="s">
        <v>868</v>
      </c>
      <c r="R514" s="57">
        <f t="shared" si="116"/>
        <v>0</v>
      </c>
    </row>
    <row r="515" spans="1:18" ht="12.75">
      <c r="A515" s="5" t="s">
        <v>464</v>
      </c>
      <c r="B515" s="23" t="s">
        <v>11</v>
      </c>
      <c r="C515" s="14" t="s">
        <v>12</v>
      </c>
      <c r="D515" s="15">
        <v>0</v>
      </c>
      <c r="E515" s="15">
        <v>0</v>
      </c>
      <c r="F515" s="34">
        <v>0</v>
      </c>
      <c r="G515" s="15"/>
      <c r="H515" s="15">
        <f t="shared" si="138"/>
        <v>0</v>
      </c>
      <c r="I515" s="6">
        <f t="shared" si="139"/>
        <v>0</v>
      </c>
      <c r="J515" s="31"/>
      <c r="K515" s="33" t="s">
        <v>868</v>
      </c>
      <c r="R515" s="57">
        <f aca="true" t="shared" si="140" ref="R515:R578">IF(K515="SN 01",I515-H515,0)</f>
        <v>0</v>
      </c>
    </row>
    <row r="516" spans="1:18" ht="12.75">
      <c r="A516" s="5" t="s">
        <v>464</v>
      </c>
      <c r="B516" s="23" t="s">
        <v>13</v>
      </c>
      <c r="C516" s="14" t="s">
        <v>14</v>
      </c>
      <c r="D516" s="15">
        <v>0</v>
      </c>
      <c r="E516" s="15">
        <v>0</v>
      </c>
      <c r="F516" s="34">
        <v>0</v>
      </c>
      <c r="G516" s="15"/>
      <c r="H516" s="15">
        <f t="shared" si="138"/>
        <v>0</v>
      </c>
      <c r="I516" s="6">
        <f t="shared" si="139"/>
        <v>0</v>
      </c>
      <c r="J516" s="31"/>
      <c r="K516" s="33" t="s">
        <v>868</v>
      </c>
      <c r="R516" s="57">
        <f t="shared" si="140"/>
        <v>0</v>
      </c>
    </row>
    <row r="517" spans="1:18" ht="12.75">
      <c r="A517" s="5" t="s">
        <v>464</v>
      </c>
      <c r="B517" s="23" t="s">
        <v>181</v>
      </c>
      <c r="C517" s="14" t="s">
        <v>182</v>
      </c>
      <c r="D517" s="15">
        <v>0</v>
      </c>
      <c r="E517" s="15">
        <v>5000</v>
      </c>
      <c r="F517" s="34">
        <v>102.81</v>
      </c>
      <c r="G517" s="15"/>
      <c r="H517" s="15">
        <f t="shared" si="138"/>
        <v>5000</v>
      </c>
      <c r="I517" s="6">
        <f t="shared" si="139"/>
        <v>5000</v>
      </c>
      <c r="J517" s="31"/>
      <c r="K517" s="33" t="s">
        <v>870</v>
      </c>
      <c r="R517" s="57">
        <f t="shared" si="140"/>
        <v>0</v>
      </c>
    </row>
    <row r="518" spans="1:18" ht="12.75">
      <c r="A518" s="5" t="s">
        <v>464</v>
      </c>
      <c r="B518" s="23" t="s">
        <v>465</v>
      </c>
      <c r="C518" s="14" t="s">
        <v>466</v>
      </c>
      <c r="D518" s="15">
        <v>23114.96</v>
      </c>
      <c r="E518" s="15">
        <v>35000</v>
      </c>
      <c r="F518" s="34">
        <v>22742.42</v>
      </c>
      <c r="G518" s="15"/>
      <c r="H518" s="15">
        <f t="shared" si="138"/>
        <v>35000</v>
      </c>
      <c r="I518" s="6">
        <f t="shared" si="139"/>
        <v>35000</v>
      </c>
      <c r="J518" s="31"/>
      <c r="K518" s="33" t="s">
        <v>167</v>
      </c>
      <c r="R518" s="57">
        <f t="shared" si="140"/>
        <v>0</v>
      </c>
    </row>
    <row r="519" spans="1:18" ht="12.75">
      <c r="A519" s="5" t="s">
        <v>464</v>
      </c>
      <c r="B519" s="23" t="s">
        <v>103</v>
      </c>
      <c r="C519" s="14" t="s">
        <v>104</v>
      </c>
      <c r="D519" s="15">
        <v>0</v>
      </c>
      <c r="E519" s="15">
        <v>100</v>
      </c>
      <c r="F519" s="34">
        <v>0</v>
      </c>
      <c r="G519" s="15"/>
      <c r="H519" s="15">
        <f t="shared" si="138"/>
        <v>100</v>
      </c>
      <c r="I519" s="6">
        <f t="shared" si="139"/>
        <v>100</v>
      </c>
      <c r="J519" s="31"/>
      <c r="K519" s="33" t="s">
        <v>167</v>
      </c>
      <c r="R519" s="57">
        <f t="shared" si="140"/>
        <v>0</v>
      </c>
    </row>
    <row r="520" spans="1:18" ht="12.75">
      <c r="A520" s="5"/>
      <c r="B520" s="23"/>
      <c r="C520" s="16" t="s">
        <v>843</v>
      </c>
      <c r="D520" s="17">
        <f aca="true" t="shared" si="141" ref="D520:I520">SUM(D512)</f>
        <v>-55030.07</v>
      </c>
      <c r="E520" s="17">
        <f t="shared" si="141"/>
        <v>10000</v>
      </c>
      <c r="F520" s="17">
        <f t="shared" si="141"/>
        <v>9601.82</v>
      </c>
      <c r="G520" s="17">
        <f t="shared" si="141"/>
        <v>0</v>
      </c>
      <c r="H520" s="17">
        <f t="shared" si="141"/>
        <v>10000</v>
      </c>
      <c r="I520" s="7">
        <f t="shared" si="141"/>
        <v>10000</v>
      </c>
      <c r="J520" s="38"/>
      <c r="K520" s="33"/>
      <c r="R520" s="57">
        <f t="shared" si="140"/>
        <v>0</v>
      </c>
    </row>
    <row r="521" spans="1:18" ht="12.75">
      <c r="A521" s="5"/>
      <c r="B521" s="23"/>
      <c r="C521" s="16" t="s">
        <v>844</v>
      </c>
      <c r="D521" s="17">
        <f aca="true" t="shared" si="142" ref="D521:I521">SUM(D513:D519)</f>
        <v>23114.96</v>
      </c>
      <c r="E521" s="17">
        <f t="shared" si="142"/>
        <v>40100</v>
      </c>
      <c r="F521" s="17">
        <f t="shared" si="142"/>
        <v>22845.23</v>
      </c>
      <c r="G521" s="17">
        <f t="shared" si="142"/>
        <v>0</v>
      </c>
      <c r="H521" s="17">
        <f t="shared" si="142"/>
        <v>40100</v>
      </c>
      <c r="I521" s="7">
        <f t="shared" si="142"/>
        <v>40100</v>
      </c>
      <c r="J521" s="38"/>
      <c r="K521" s="33"/>
      <c r="R521" s="57">
        <f t="shared" si="140"/>
        <v>0</v>
      </c>
    </row>
    <row r="522" spans="1:18" ht="12.75">
      <c r="A522" s="5"/>
      <c r="B522" s="23"/>
      <c r="C522" s="16" t="s">
        <v>845</v>
      </c>
      <c r="D522" s="17">
        <f aca="true" t="shared" si="143" ref="D522:I522">D520-D521</f>
        <v>-78145.03</v>
      </c>
      <c r="E522" s="17">
        <f t="shared" si="143"/>
        <v>-30100</v>
      </c>
      <c r="F522" s="17">
        <f t="shared" si="143"/>
        <v>-13243.41</v>
      </c>
      <c r="G522" s="17">
        <f t="shared" si="143"/>
        <v>0</v>
      </c>
      <c r="H522" s="17">
        <f t="shared" si="143"/>
        <v>-30100</v>
      </c>
      <c r="I522" s="7">
        <f t="shared" si="143"/>
        <v>-30100</v>
      </c>
      <c r="J522" s="38"/>
      <c r="K522" s="33"/>
      <c r="R522" s="57">
        <f t="shared" si="140"/>
        <v>0</v>
      </c>
    </row>
    <row r="523" spans="1:18" ht="12.75">
      <c r="A523" s="5" t="s">
        <v>469</v>
      </c>
      <c r="B523" s="23" t="s">
        <v>417</v>
      </c>
      <c r="C523" s="14" t="s">
        <v>418</v>
      </c>
      <c r="D523" s="15">
        <v>0</v>
      </c>
      <c r="E523" s="15">
        <v>0</v>
      </c>
      <c r="F523" s="34">
        <v>0</v>
      </c>
      <c r="G523" s="15"/>
      <c r="H523" s="15">
        <f aca="true" t="shared" si="144" ref="H523:H563">SUM(E523+G523)</f>
        <v>0</v>
      </c>
      <c r="I523" s="6">
        <f>H523</f>
        <v>0</v>
      </c>
      <c r="J523" s="31"/>
      <c r="K523" s="33" t="s">
        <v>470</v>
      </c>
      <c r="R523" s="57">
        <f t="shared" si="140"/>
        <v>0</v>
      </c>
    </row>
    <row r="524" spans="1:18" ht="12.75">
      <c r="A524" s="5" t="s">
        <v>469</v>
      </c>
      <c r="B524" s="23" t="s">
        <v>31</v>
      </c>
      <c r="C524" s="14" t="s">
        <v>471</v>
      </c>
      <c r="D524" s="15">
        <v>0</v>
      </c>
      <c r="E524" s="15">
        <v>500</v>
      </c>
      <c r="F524" s="34">
        <v>0</v>
      </c>
      <c r="G524" s="15"/>
      <c r="H524" s="15">
        <f t="shared" si="144"/>
        <v>500</v>
      </c>
      <c r="I524" s="6">
        <f aca="true" t="shared" si="145" ref="I524:I563">H524</f>
        <v>500</v>
      </c>
      <c r="J524" s="31"/>
      <c r="K524" s="33" t="s">
        <v>470</v>
      </c>
      <c r="R524" s="57">
        <f t="shared" si="140"/>
        <v>0</v>
      </c>
    </row>
    <row r="525" spans="1:18" ht="12.75">
      <c r="A525" s="5" t="s">
        <v>469</v>
      </c>
      <c r="B525" s="23" t="s">
        <v>47</v>
      </c>
      <c r="C525" s="14" t="s">
        <v>48</v>
      </c>
      <c r="D525" s="15">
        <v>0</v>
      </c>
      <c r="E525" s="15">
        <v>31500</v>
      </c>
      <c r="F525" s="34">
        <v>0</v>
      </c>
      <c r="G525" s="15">
        <v>1500</v>
      </c>
      <c r="H525" s="15">
        <f t="shared" si="144"/>
        <v>33000</v>
      </c>
      <c r="I525" s="6">
        <f t="shared" si="145"/>
        <v>33000</v>
      </c>
      <c r="J525" s="31"/>
      <c r="K525" s="33" t="s">
        <v>470</v>
      </c>
      <c r="R525" s="57">
        <f t="shared" si="140"/>
        <v>0</v>
      </c>
    </row>
    <row r="526" spans="1:18" ht="12.75">
      <c r="A526" s="5" t="s">
        <v>469</v>
      </c>
      <c r="B526" s="23" t="s">
        <v>394</v>
      </c>
      <c r="C526" s="14" t="s">
        <v>472</v>
      </c>
      <c r="D526" s="15">
        <v>0</v>
      </c>
      <c r="E526" s="15">
        <v>0</v>
      </c>
      <c r="F526" s="34">
        <v>0</v>
      </c>
      <c r="G526" s="15"/>
      <c r="H526" s="15">
        <f t="shared" si="144"/>
        <v>0</v>
      </c>
      <c r="I526" s="6">
        <f t="shared" si="145"/>
        <v>0</v>
      </c>
      <c r="J526" s="31"/>
      <c r="K526" s="33" t="s">
        <v>1</v>
      </c>
      <c r="R526" s="57">
        <f t="shared" si="140"/>
        <v>0</v>
      </c>
    </row>
    <row r="527" spans="1:18" ht="12.75">
      <c r="A527" s="5" t="s">
        <v>469</v>
      </c>
      <c r="B527" s="23" t="s">
        <v>317</v>
      </c>
      <c r="C527" s="14" t="s">
        <v>365</v>
      </c>
      <c r="D527" s="15">
        <v>18837.43</v>
      </c>
      <c r="E527" s="15">
        <v>18800</v>
      </c>
      <c r="F527" s="34">
        <v>0</v>
      </c>
      <c r="G527" s="15"/>
      <c r="H527" s="15">
        <f t="shared" si="144"/>
        <v>18800</v>
      </c>
      <c r="I527" s="43">
        <v>17800</v>
      </c>
      <c r="J527" s="31"/>
      <c r="K527" s="33" t="s">
        <v>1</v>
      </c>
      <c r="R527" s="57">
        <f t="shared" si="140"/>
        <v>0</v>
      </c>
    </row>
    <row r="528" spans="1:18" ht="12.75">
      <c r="A528" s="5" t="s">
        <v>469</v>
      </c>
      <c r="B528" s="23" t="s">
        <v>473</v>
      </c>
      <c r="C528" s="14" t="s">
        <v>474</v>
      </c>
      <c r="D528" s="15">
        <v>1237</v>
      </c>
      <c r="E528" s="15">
        <v>0</v>
      </c>
      <c r="F528" s="34">
        <v>0</v>
      </c>
      <c r="G528" s="15"/>
      <c r="H528" s="15">
        <f t="shared" si="144"/>
        <v>0</v>
      </c>
      <c r="I528" s="6">
        <f t="shared" si="145"/>
        <v>0</v>
      </c>
      <c r="J528" s="31"/>
      <c r="K528" s="33" t="s">
        <v>470</v>
      </c>
      <c r="R528" s="57">
        <f t="shared" si="140"/>
        <v>0</v>
      </c>
    </row>
    <row r="529" spans="1:18" ht="12.75">
      <c r="A529" s="5" t="s">
        <v>469</v>
      </c>
      <c r="B529" s="23" t="s">
        <v>59</v>
      </c>
      <c r="C529" s="14" t="s">
        <v>60</v>
      </c>
      <c r="D529" s="15">
        <v>0</v>
      </c>
      <c r="E529" s="15">
        <v>0</v>
      </c>
      <c r="F529" s="34">
        <v>0</v>
      </c>
      <c r="G529" s="15"/>
      <c r="H529" s="15">
        <f t="shared" si="144"/>
        <v>0</v>
      </c>
      <c r="I529" s="6">
        <f t="shared" si="145"/>
        <v>0</v>
      </c>
      <c r="J529" s="31"/>
      <c r="K529" s="33" t="s">
        <v>470</v>
      </c>
      <c r="R529" s="57">
        <f t="shared" si="140"/>
        <v>0</v>
      </c>
    </row>
    <row r="530" spans="1:18" ht="12.75">
      <c r="A530" s="5" t="s">
        <v>469</v>
      </c>
      <c r="B530" s="23" t="s">
        <v>475</v>
      </c>
      <c r="C530" s="14" t="s">
        <v>476</v>
      </c>
      <c r="D530" s="15">
        <v>0</v>
      </c>
      <c r="E530" s="15">
        <v>0</v>
      </c>
      <c r="F530" s="34">
        <v>319.95</v>
      </c>
      <c r="G530" s="15"/>
      <c r="H530" s="15">
        <f t="shared" si="144"/>
        <v>0</v>
      </c>
      <c r="I530" s="6">
        <f t="shared" si="145"/>
        <v>0</v>
      </c>
      <c r="J530" s="31"/>
      <c r="K530" s="33" t="s">
        <v>1</v>
      </c>
      <c r="R530" s="57">
        <f t="shared" si="140"/>
        <v>0</v>
      </c>
    </row>
    <row r="531" spans="1:18" ht="12.75">
      <c r="A531" s="5" t="s">
        <v>469</v>
      </c>
      <c r="B531" s="23" t="s">
        <v>477</v>
      </c>
      <c r="C531" s="14" t="s">
        <v>478</v>
      </c>
      <c r="D531" s="15">
        <v>0</v>
      </c>
      <c r="E531" s="15">
        <v>0</v>
      </c>
      <c r="F531" s="34">
        <v>840</v>
      </c>
      <c r="G531" s="15">
        <v>1600</v>
      </c>
      <c r="H531" s="15">
        <f t="shared" si="144"/>
        <v>1600</v>
      </c>
      <c r="I531" s="6">
        <f t="shared" si="145"/>
        <v>1600</v>
      </c>
      <c r="J531" s="31"/>
      <c r="K531" s="33" t="s">
        <v>470</v>
      </c>
      <c r="R531" s="57">
        <f t="shared" si="140"/>
        <v>0</v>
      </c>
    </row>
    <row r="532" spans="1:18" ht="12.75">
      <c r="A532" s="5" t="s">
        <v>469</v>
      </c>
      <c r="B532" s="23" t="s">
        <v>5</v>
      </c>
      <c r="C532" s="14" t="s">
        <v>6</v>
      </c>
      <c r="D532" s="15">
        <v>12175.42</v>
      </c>
      <c r="E532" s="15">
        <v>0</v>
      </c>
      <c r="F532" s="34">
        <v>0</v>
      </c>
      <c r="G532" s="15"/>
      <c r="H532" s="15">
        <f t="shared" si="144"/>
        <v>0</v>
      </c>
      <c r="I532" s="6">
        <f t="shared" si="145"/>
        <v>0</v>
      </c>
      <c r="J532" s="31"/>
      <c r="K532" s="33" t="s">
        <v>868</v>
      </c>
      <c r="R532" s="57">
        <f t="shared" si="140"/>
        <v>0</v>
      </c>
    </row>
    <row r="533" spans="1:18" ht="12.75">
      <c r="A533" s="5" t="s">
        <v>469</v>
      </c>
      <c r="B533" s="23" t="s">
        <v>7</v>
      </c>
      <c r="C533" s="14" t="s">
        <v>8</v>
      </c>
      <c r="D533" s="15">
        <v>49725.27</v>
      </c>
      <c r="E533" s="15">
        <v>51200</v>
      </c>
      <c r="F533" s="34">
        <v>24218.27</v>
      </c>
      <c r="G533" s="15"/>
      <c r="H533" s="15">
        <f t="shared" si="144"/>
        <v>51200</v>
      </c>
      <c r="I533" s="43">
        <v>52300</v>
      </c>
      <c r="J533" s="31"/>
      <c r="K533" s="33" t="s">
        <v>868</v>
      </c>
      <c r="R533" s="57">
        <f t="shared" si="140"/>
        <v>1100</v>
      </c>
    </row>
    <row r="534" spans="1:18" ht="12.75">
      <c r="A534" s="5" t="s">
        <v>469</v>
      </c>
      <c r="B534" s="23" t="s">
        <v>400</v>
      </c>
      <c r="C534" s="14" t="s">
        <v>401</v>
      </c>
      <c r="D534" s="15">
        <v>0</v>
      </c>
      <c r="E534" s="15">
        <v>2000</v>
      </c>
      <c r="F534" s="34">
        <v>0</v>
      </c>
      <c r="G534" s="15"/>
      <c r="H534" s="15">
        <f t="shared" si="144"/>
        <v>2000</v>
      </c>
      <c r="I534" s="6">
        <f t="shared" si="145"/>
        <v>2000</v>
      </c>
      <c r="J534" s="31"/>
      <c r="K534" s="33" t="s">
        <v>470</v>
      </c>
      <c r="R534" s="57">
        <f t="shared" si="140"/>
        <v>0</v>
      </c>
    </row>
    <row r="535" spans="1:18" ht="12.75">
      <c r="A535" s="5" t="s">
        <v>469</v>
      </c>
      <c r="B535" s="23" t="s">
        <v>9</v>
      </c>
      <c r="C535" s="14" t="s">
        <v>10</v>
      </c>
      <c r="D535" s="15">
        <v>7845.39</v>
      </c>
      <c r="E535" s="15">
        <v>0</v>
      </c>
      <c r="F535" s="34">
        <v>0</v>
      </c>
      <c r="G535" s="15"/>
      <c r="H535" s="15">
        <f t="shared" si="144"/>
        <v>0</v>
      </c>
      <c r="I535" s="6">
        <f t="shared" si="145"/>
        <v>0</v>
      </c>
      <c r="J535" s="31"/>
      <c r="K535" s="33" t="s">
        <v>868</v>
      </c>
      <c r="R535" s="57">
        <f t="shared" si="140"/>
        <v>0</v>
      </c>
    </row>
    <row r="536" spans="1:18" ht="12.75">
      <c r="A536" s="5" t="s">
        <v>469</v>
      </c>
      <c r="B536" s="23" t="s">
        <v>11</v>
      </c>
      <c r="C536" s="14" t="s">
        <v>12</v>
      </c>
      <c r="D536" s="15">
        <v>4194.22</v>
      </c>
      <c r="E536" s="15">
        <v>4300</v>
      </c>
      <c r="F536" s="34">
        <v>2016.52</v>
      </c>
      <c r="G536" s="15"/>
      <c r="H536" s="15">
        <f t="shared" si="144"/>
        <v>4300</v>
      </c>
      <c r="I536" s="43">
        <v>4400</v>
      </c>
      <c r="J536" s="31"/>
      <c r="K536" s="33" t="s">
        <v>868</v>
      </c>
      <c r="R536" s="57">
        <f t="shared" si="140"/>
        <v>100</v>
      </c>
    </row>
    <row r="537" spans="1:18" ht="12.75">
      <c r="A537" s="5" t="s">
        <v>469</v>
      </c>
      <c r="B537" s="23" t="s">
        <v>13</v>
      </c>
      <c r="C537" s="14" t="s">
        <v>14</v>
      </c>
      <c r="D537" s="15">
        <v>9802.42</v>
      </c>
      <c r="E537" s="15">
        <v>10300</v>
      </c>
      <c r="F537" s="34">
        <v>4842.08</v>
      </c>
      <c r="G537" s="15"/>
      <c r="H537" s="15">
        <f t="shared" si="144"/>
        <v>10300</v>
      </c>
      <c r="I537" s="43">
        <v>10400</v>
      </c>
      <c r="J537" s="31"/>
      <c r="K537" s="33" t="s">
        <v>868</v>
      </c>
      <c r="R537" s="57">
        <f t="shared" si="140"/>
        <v>100</v>
      </c>
    </row>
    <row r="538" spans="1:18" ht="12.75">
      <c r="A538" s="5" t="s">
        <v>469</v>
      </c>
      <c r="B538" s="23" t="s">
        <v>73</v>
      </c>
      <c r="C538" s="14" t="s">
        <v>74</v>
      </c>
      <c r="D538" s="15">
        <v>5444.5</v>
      </c>
      <c r="E538" s="15">
        <v>5500</v>
      </c>
      <c r="F538" s="34">
        <v>2724.17</v>
      </c>
      <c r="G538" s="15"/>
      <c r="H538" s="15">
        <f t="shared" si="144"/>
        <v>5500</v>
      </c>
      <c r="I538" s="6">
        <f t="shared" si="145"/>
        <v>5500</v>
      </c>
      <c r="J538" s="31"/>
      <c r="K538" s="33" t="s">
        <v>470</v>
      </c>
      <c r="R538" s="57">
        <f t="shared" si="140"/>
        <v>0</v>
      </c>
    </row>
    <row r="539" spans="1:18" ht="12.75">
      <c r="A539" s="5" t="s">
        <v>469</v>
      </c>
      <c r="B539" s="23" t="s">
        <v>479</v>
      </c>
      <c r="C539" s="14" t="s">
        <v>480</v>
      </c>
      <c r="D539" s="15">
        <v>609.18</v>
      </c>
      <c r="E539" s="15">
        <v>300</v>
      </c>
      <c r="F539" s="34">
        <v>340.54</v>
      </c>
      <c r="G539" s="15"/>
      <c r="H539" s="15">
        <f t="shared" si="144"/>
        <v>300</v>
      </c>
      <c r="I539" s="6">
        <f t="shared" si="145"/>
        <v>300</v>
      </c>
      <c r="J539" s="31"/>
      <c r="K539" s="33" t="s">
        <v>470</v>
      </c>
      <c r="R539" s="57">
        <f t="shared" si="140"/>
        <v>0</v>
      </c>
    </row>
    <row r="540" spans="1:18" ht="12.75">
      <c r="A540" s="5" t="s">
        <v>469</v>
      </c>
      <c r="B540" s="23" t="s">
        <v>459</v>
      </c>
      <c r="C540" s="14" t="s">
        <v>460</v>
      </c>
      <c r="D540" s="15">
        <v>1062.18</v>
      </c>
      <c r="E540" s="15">
        <v>0</v>
      </c>
      <c r="F540" s="34">
        <v>0</v>
      </c>
      <c r="G540" s="15"/>
      <c r="H540" s="15">
        <f t="shared" si="144"/>
        <v>0</v>
      </c>
      <c r="I540" s="6">
        <f t="shared" si="145"/>
        <v>0</v>
      </c>
      <c r="J540" s="31"/>
      <c r="K540" s="33" t="s">
        <v>470</v>
      </c>
      <c r="R540" s="57">
        <f t="shared" si="140"/>
        <v>0</v>
      </c>
    </row>
    <row r="541" spans="1:18" ht="12.75">
      <c r="A541" s="5" t="s">
        <v>469</v>
      </c>
      <c r="B541" s="23" t="s">
        <v>481</v>
      </c>
      <c r="C541" s="14" t="s">
        <v>482</v>
      </c>
      <c r="D541" s="15">
        <v>0</v>
      </c>
      <c r="E541" s="15">
        <v>0</v>
      </c>
      <c r="F541" s="34">
        <v>160</v>
      </c>
      <c r="G541" s="15">
        <v>200</v>
      </c>
      <c r="H541" s="15">
        <f t="shared" si="144"/>
        <v>200</v>
      </c>
      <c r="I541" s="6">
        <f t="shared" si="145"/>
        <v>200</v>
      </c>
      <c r="J541" s="31"/>
      <c r="K541" s="33" t="s">
        <v>470</v>
      </c>
      <c r="R541" s="57">
        <f t="shared" si="140"/>
        <v>0</v>
      </c>
    </row>
    <row r="542" spans="1:18" ht="12.75">
      <c r="A542" s="5" t="s">
        <v>469</v>
      </c>
      <c r="B542" s="23" t="s">
        <v>461</v>
      </c>
      <c r="C542" s="14" t="s">
        <v>462</v>
      </c>
      <c r="D542" s="15">
        <v>692.52</v>
      </c>
      <c r="E542" s="15">
        <v>0</v>
      </c>
      <c r="F542" s="34">
        <v>0</v>
      </c>
      <c r="G542" s="15"/>
      <c r="H542" s="15">
        <f t="shared" si="144"/>
        <v>0</v>
      </c>
      <c r="I542" s="6">
        <f t="shared" si="145"/>
        <v>0</v>
      </c>
      <c r="J542" s="31"/>
      <c r="K542" s="33" t="s">
        <v>470</v>
      </c>
      <c r="R542" s="57">
        <f t="shared" si="140"/>
        <v>0</v>
      </c>
    </row>
    <row r="543" spans="1:18" ht="12.75">
      <c r="A543" s="5" t="s">
        <v>469</v>
      </c>
      <c r="B543" s="23" t="s">
        <v>467</v>
      </c>
      <c r="C543" s="14" t="s">
        <v>483</v>
      </c>
      <c r="D543" s="15">
        <v>0</v>
      </c>
      <c r="E543" s="15">
        <v>0</v>
      </c>
      <c r="F543" s="34">
        <v>100</v>
      </c>
      <c r="G543" s="15">
        <v>100</v>
      </c>
      <c r="H543" s="15">
        <f t="shared" si="144"/>
        <v>100</v>
      </c>
      <c r="I543" s="6">
        <f t="shared" si="145"/>
        <v>100</v>
      </c>
      <c r="J543" s="31"/>
      <c r="K543" s="33" t="s">
        <v>470</v>
      </c>
      <c r="R543" s="57">
        <f t="shared" si="140"/>
        <v>0</v>
      </c>
    </row>
    <row r="544" spans="1:18" ht="12.75">
      <c r="A544" s="5" t="s">
        <v>469</v>
      </c>
      <c r="B544" s="23" t="s">
        <v>88</v>
      </c>
      <c r="C544" s="14" t="s">
        <v>89</v>
      </c>
      <c r="D544" s="15">
        <v>300</v>
      </c>
      <c r="E544" s="15">
        <v>0</v>
      </c>
      <c r="F544" s="34">
        <v>-90.83</v>
      </c>
      <c r="G544" s="15"/>
      <c r="H544" s="15">
        <f t="shared" si="144"/>
        <v>0</v>
      </c>
      <c r="I544" s="6">
        <f t="shared" si="145"/>
        <v>0</v>
      </c>
      <c r="J544" s="31"/>
      <c r="K544" s="33" t="s">
        <v>869</v>
      </c>
      <c r="R544" s="57">
        <f t="shared" si="140"/>
        <v>0</v>
      </c>
    </row>
    <row r="545" spans="1:18" ht="12.75">
      <c r="A545" s="5" t="s">
        <v>469</v>
      </c>
      <c r="B545" s="23" t="s">
        <v>90</v>
      </c>
      <c r="C545" s="14" t="s">
        <v>91</v>
      </c>
      <c r="D545" s="15">
        <v>408.03</v>
      </c>
      <c r="E545" s="15">
        <v>0</v>
      </c>
      <c r="F545" s="34">
        <v>0</v>
      </c>
      <c r="G545" s="15"/>
      <c r="H545" s="15">
        <f t="shared" si="144"/>
        <v>0</v>
      </c>
      <c r="I545" s="6">
        <f t="shared" si="145"/>
        <v>0</v>
      </c>
      <c r="J545" s="31"/>
      <c r="K545" s="33" t="s">
        <v>869</v>
      </c>
      <c r="R545" s="57">
        <f t="shared" si="140"/>
        <v>0</v>
      </c>
    </row>
    <row r="546" spans="1:18" ht="12.75">
      <c r="A546" s="5" t="s">
        <v>469</v>
      </c>
      <c r="B546" s="23" t="s">
        <v>92</v>
      </c>
      <c r="C546" s="14" t="s">
        <v>93</v>
      </c>
      <c r="D546" s="15">
        <v>0</v>
      </c>
      <c r="E546" s="15">
        <v>0</v>
      </c>
      <c r="F546" s="34">
        <v>818.05</v>
      </c>
      <c r="G546" s="15"/>
      <c r="H546" s="15">
        <f t="shared" si="144"/>
        <v>0</v>
      </c>
      <c r="I546" s="6">
        <f t="shared" si="145"/>
        <v>0</v>
      </c>
      <c r="J546" s="31"/>
      <c r="K546" s="33" t="s">
        <v>869</v>
      </c>
      <c r="R546" s="57">
        <f t="shared" si="140"/>
        <v>0</v>
      </c>
    </row>
    <row r="547" spans="1:18" ht="12.75">
      <c r="A547" s="5" t="s">
        <v>469</v>
      </c>
      <c r="B547" s="23" t="s">
        <v>15</v>
      </c>
      <c r="C547" s="14" t="s">
        <v>16</v>
      </c>
      <c r="D547" s="15">
        <v>730.66</v>
      </c>
      <c r="E547" s="15">
        <v>1500</v>
      </c>
      <c r="F547" s="34">
        <v>569.33</v>
      </c>
      <c r="G547" s="15">
        <v>-500</v>
      </c>
      <c r="H547" s="15">
        <f t="shared" si="144"/>
        <v>1000</v>
      </c>
      <c r="I547" s="6">
        <f t="shared" si="145"/>
        <v>1000</v>
      </c>
      <c r="J547" s="31"/>
      <c r="K547" s="33" t="s">
        <v>470</v>
      </c>
      <c r="R547" s="57">
        <f t="shared" si="140"/>
        <v>0</v>
      </c>
    </row>
    <row r="548" spans="1:18" ht="12.75">
      <c r="A548" s="5" t="s">
        <v>469</v>
      </c>
      <c r="B548" s="23" t="s">
        <v>185</v>
      </c>
      <c r="C548" s="14" t="s">
        <v>186</v>
      </c>
      <c r="D548" s="15">
        <v>481</v>
      </c>
      <c r="E548" s="15">
        <v>500</v>
      </c>
      <c r="F548" s="34">
        <v>260</v>
      </c>
      <c r="G548" s="15"/>
      <c r="H548" s="15">
        <f t="shared" si="144"/>
        <v>500</v>
      </c>
      <c r="I548" s="6">
        <f t="shared" si="145"/>
        <v>500</v>
      </c>
      <c r="J548" s="31"/>
      <c r="K548" s="33" t="s">
        <v>470</v>
      </c>
      <c r="R548" s="57">
        <f t="shared" si="140"/>
        <v>0</v>
      </c>
    </row>
    <row r="549" spans="1:18" ht="12.75">
      <c r="A549" s="5" t="s">
        <v>469</v>
      </c>
      <c r="B549" s="23" t="s">
        <v>99</v>
      </c>
      <c r="C549" s="14" t="s">
        <v>484</v>
      </c>
      <c r="D549" s="15">
        <v>798.3</v>
      </c>
      <c r="E549" s="15">
        <v>600</v>
      </c>
      <c r="F549" s="34">
        <v>183.8</v>
      </c>
      <c r="G549" s="15"/>
      <c r="H549" s="15">
        <f t="shared" si="144"/>
        <v>600</v>
      </c>
      <c r="I549" s="6">
        <f t="shared" si="145"/>
        <v>600</v>
      </c>
      <c r="J549" s="31"/>
      <c r="K549" s="33" t="s">
        <v>470</v>
      </c>
      <c r="R549" s="57">
        <f t="shared" si="140"/>
        <v>0</v>
      </c>
    </row>
    <row r="550" spans="1:18" ht="12.75">
      <c r="A550" s="5" t="s">
        <v>469</v>
      </c>
      <c r="B550" s="23" t="s">
        <v>103</v>
      </c>
      <c r="C550" s="14" t="s">
        <v>104</v>
      </c>
      <c r="D550" s="15">
        <v>0</v>
      </c>
      <c r="E550" s="15">
        <v>0</v>
      </c>
      <c r="F550" s="34">
        <v>3688.98</v>
      </c>
      <c r="G550" s="15">
        <v>3700</v>
      </c>
      <c r="H550" s="15">
        <f t="shared" si="144"/>
        <v>3700</v>
      </c>
      <c r="I550" s="6">
        <f t="shared" si="145"/>
        <v>3700</v>
      </c>
      <c r="J550" s="31"/>
      <c r="K550" s="33" t="s">
        <v>470</v>
      </c>
      <c r="R550" s="57">
        <f t="shared" si="140"/>
        <v>0</v>
      </c>
    </row>
    <row r="551" spans="1:18" ht="12.75">
      <c r="A551" s="5" t="s">
        <v>469</v>
      </c>
      <c r="B551" s="23" t="s">
        <v>485</v>
      </c>
      <c r="C551" s="14" t="s">
        <v>486</v>
      </c>
      <c r="D551" s="15">
        <v>0</v>
      </c>
      <c r="E551" s="15">
        <v>0</v>
      </c>
      <c r="F551" s="34">
        <v>0</v>
      </c>
      <c r="G551" s="15"/>
      <c r="H551" s="15">
        <f t="shared" si="144"/>
        <v>0</v>
      </c>
      <c r="I551" s="6">
        <f t="shared" si="145"/>
        <v>0</v>
      </c>
      <c r="J551" s="31"/>
      <c r="K551" s="33" t="s">
        <v>470</v>
      </c>
      <c r="R551" s="57">
        <f t="shared" si="140"/>
        <v>0</v>
      </c>
    </row>
    <row r="552" spans="1:18" ht="12.75">
      <c r="A552" s="5" t="s">
        <v>469</v>
      </c>
      <c r="B552" s="23" t="s">
        <v>105</v>
      </c>
      <c r="C552" s="14" t="s">
        <v>487</v>
      </c>
      <c r="D552" s="15">
        <v>0</v>
      </c>
      <c r="E552" s="15">
        <v>0</v>
      </c>
      <c r="F552" s="34">
        <v>0</v>
      </c>
      <c r="G552" s="15"/>
      <c r="H552" s="15">
        <f t="shared" si="144"/>
        <v>0</v>
      </c>
      <c r="I552" s="6">
        <f t="shared" si="145"/>
        <v>0</v>
      </c>
      <c r="J552" s="31"/>
      <c r="K552" s="33" t="s">
        <v>470</v>
      </c>
      <c r="R552" s="57">
        <f t="shared" si="140"/>
        <v>0</v>
      </c>
    </row>
    <row r="553" spans="1:18" ht="12.75">
      <c r="A553" s="5" t="s">
        <v>469</v>
      </c>
      <c r="B553" s="23" t="s">
        <v>488</v>
      </c>
      <c r="C553" s="14" t="s">
        <v>489</v>
      </c>
      <c r="D553" s="15">
        <v>6576.31</v>
      </c>
      <c r="E553" s="15">
        <v>3500</v>
      </c>
      <c r="F553" s="34">
        <v>1050.23</v>
      </c>
      <c r="G553" s="15"/>
      <c r="H553" s="15">
        <f t="shared" si="144"/>
        <v>3500</v>
      </c>
      <c r="I553" s="6">
        <f t="shared" si="145"/>
        <v>3500</v>
      </c>
      <c r="J553" s="31"/>
      <c r="K553" s="33" t="s">
        <v>470</v>
      </c>
      <c r="R553" s="57">
        <f t="shared" si="140"/>
        <v>0</v>
      </c>
    </row>
    <row r="554" spans="1:18" ht="12.75">
      <c r="A554" s="5" t="s">
        <v>469</v>
      </c>
      <c r="B554" s="23" t="s">
        <v>490</v>
      </c>
      <c r="C554" s="14" t="s">
        <v>491</v>
      </c>
      <c r="D554" s="15">
        <v>1190.15</v>
      </c>
      <c r="E554" s="15">
        <v>2000</v>
      </c>
      <c r="F554" s="34">
        <v>2479.8</v>
      </c>
      <c r="G554" s="62">
        <v>1100</v>
      </c>
      <c r="H554" s="15">
        <f t="shared" si="144"/>
        <v>3100</v>
      </c>
      <c r="I554" s="6">
        <f t="shared" si="145"/>
        <v>3100</v>
      </c>
      <c r="J554" s="31"/>
      <c r="K554" s="33" t="s">
        <v>470</v>
      </c>
      <c r="R554" s="57">
        <f t="shared" si="140"/>
        <v>0</v>
      </c>
    </row>
    <row r="555" spans="1:18" ht="12.75">
      <c r="A555" s="5" t="s">
        <v>469</v>
      </c>
      <c r="B555" s="23" t="s">
        <v>28</v>
      </c>
      <c r="C555" s="14" t="s">
        <v>29</v>
      </c>
      <c r="D555" s="15">
        <v>189.2</v>
      </c>
      <c r="E555" s="15">
        <v>200</v>
      </c>
      <c r="F555" s="34">
        <v>9</v>
      </c>
      <c r="G555" s="15"/>
      <c r="H555" s="15">
        <f t="shared" si="144"/>
        <v>200</v>
      </c>
      <c r="I555" s="6">
        <f t="shared" si="145"/>
        <v>200</v>
      </c>
      <c r="J555" s="31"/>
      <c r="K555" s="33" t="s">
        <v>1</v>
      </c>
      <c r="R555" s="57">
        <f t="shared" si="140"/>
        <v>0</v>
      </c>
    </row>
    <row r="556" spans="1:18" ht="12.75">
      <c r="A556" s="5" t="s">
        <v>469</v>
      </c>
      <c r="B556" s="23" t="s">
        <v>412</v>
      </c>
      <c r="C556" s="14" t="s">
        <v>492</v>
      </c>
      <c r="D556" s="15">
        <v>160.67</v>
      </c>
      <c r="E556" s="15">
        <v>0</v>
      </c>
      <c r="F556" s="34">
        <v>184.37</v>
      </c>
      <c r="G556" s="15">
        <v>400</v>
      </c>
      <c r="H556" s="15">
        <f t="shared" si="144"/>
        <v>400</v>
      </c>
      <c r="I556" s="6">
        <f t="shared" si="145"/>
        <v>400</v>
      </c>
      <c r="J556" s="31"/>
      <c r="K556" s="33" t="s">
        <v>470</v>
      </c>
      <c r="R556" s="57">
        <f t="shared" si="140"/>
        <v>0</v>
      </c>
    </row>
    <row r="557" spans="1:18" ht="12.75">
      <c r="A557" s="5" t="s">
        <v>469</v>
      </c>
      <c r="B557" s="23" t="s">
        <v>129</v>
      </c>
      <c r="C557" s="14" t="s">
        <v>130</v>
      </c>
      <c r="D557" s="15">
        <v>0</v>
      </c>
      <c r="E557" s="15">
        <v>0</v>
      </c>
      <c r="F557" s="34">
        <v>0</v>
      </c>
      <c r="G557" s="15"/>
      <c r="H557" s="15">
        <f t="shared" si="144"/>
        <v>0</v>
      </c>
      <c r="I557" s="6">
        <f t="shared" si="145"/>
        <v>0</v>
      </c>
      <c r="J557" s="31"/>
      <c r="K557" s="33" t="s">
        <v>470</v>
      </c>
      <c r="R557" s="57">
        <f t="shared" si="140"/>
        <v>0</v>
      </c>
    </row>
    <row r="558" spans="1:18" ht="12.75">
      <c r="A558" s="5" t="s">
        <v>469</v>
      </c>
      <c r="B558" s="23" t="s">
        <v>206</v>
      </c>
      <c r="C558" s="14" t="s">
        <v>493</v>
      </c>
      <c r="D558" s="15">
        <v>0</v>
      </c>
      <c r="E558" s="15">
        <v>0</v>
      </c>
      <c r="F558" s="34">
        <v>0</v>
      </c>
      <c r="G558" s="15"/>
      <c r="H558" s="15">
        <f t="shared" si="144"/>
        <v>0</v>
      </c>
      <c r="I558" s="6">
        <f t="shared" si="145"/>
        <v>0</v>
      </c>
      <c r="J558" s="31"/>
      <c r="K558" s="33" t="s">
        <v>1</v>
      </c>
      <c r="R558" s="57">
        <f t="shared" si="140"/>
        <v>0</v>
      </c>
    </row>
    <row r="559" spans="1:18" ht="12.75">
      <c r="A559" s="5" t="s">
        <v>469</v>
      </c>
      <c r="B559" s="23" t="s">
        <v>494</v>
      </c>
      <c r="C559" s="14" t="s">
        <v>495</v>
      </c>
      <c r="D559" s="15">
        <v>0</v>
      </c>
      <c r="E559" s="15">
        <v>0</v>
      </c>
      <c r="F559" s="34">
        <v>0</v>
      </c>
      <c r="G559" s="15"/>
      <c r="H559" s="15">
        <f t="shared" si="144"/>
        <v>0</v>
      </c>
      <c r="I559" s="6">
        <f t="shared" si="145"/>
        <v>0</v>
      </c>
      <c r="J559" s="31"/>
      <c r="K559" s="33" t="s">
        <v>1</v>
      </c>
      <c r="R559" s="57">
        <f t="shared" si="140"/>
        <v>0</v>
      </c>
    </row>
    <row r="560" spans="1:18" ht="12.75">
      <c r="A560" s="5" t="s">
        <v>469</v>
      </c>
      <c r="B560" s="23" t="s">
        <v>133</v>
      </c>
      <c r="C560" s="14" t="s">
        <v>134</v>
      </c>
      <c r="D560" s="15">
        <v>261.61</v>
      </c>
      <c r="E560" s="15">
        <v>500</v>
      </c>
      <c r="F560" s="34">
        <v>80</v>
      </c>
      <c r="G560" s="15"/>
      <c r="H560" s="15">
        <f t="shared" si="144"/>
        <v>500</v>
      </c>
      <c r="I560" s="6">
        <f t="shared" si="145"/>
        <v>500</v>
      </c>
      <c r="J560" s="31"/>
      <c r="K560" s="33" t="s">
        <v>470</v>
      </c>
      <c r="R560" s="57">
        <f t="shared" si="140"/>
        <v>0</v>
      </c>
    </row>
    <row r="561" spans="1:18" ht="12.75">
      <c r="A561" s="5" t="s">
        <v>469</v>
      </c>
      <c r="B561" s="23" t="s">
        <v>381</v>
      </c>
      <c r="C561" s="14" t="s">
        <v>382</v>
      </c>
      <c r="D561" s="15">
        <v>4377.29</v>
      </c>
      <c r="E561" s="15">
        <v>0</v>
      </c>
      <c r="F561" s="34">
        <v>0</v>
      </c>
      <c r="G561" s="15"/>
      <c r="H561" s="15">
        <f t="shared" si="144"/>
        <v>0</v>
      </c>
      <c r="I561" s="6">
        <f t="shared" si="145"/>
        <v>0</v>
      </c>
      <c r="J561" s="31"/>
      <c r="K561" s="33" t="s">
        <v>287</v>
      </c>
      <c r="R561" s="57">
        <f t="shared" si="140"/>
        <v>0</v>
      </c>
    </row>
    <row r="562" spans="1:18" ht="12.75">
      <c r="A562" s="5" t="s">
        <v>469</v>
      </c>
      <c r="B562" s="23" t="s">
        <v>496</v>
      </c>
      <c r="C562" s="14" t="s">
        <v>497</v>
      </c>
      <c r="D562" s="15">
        <v>5000</v>
      </c>
      <c r="E562" s="15">
        <v>0</v>
      </c>
      <c r="F562" s="34">
        <v>0</v>
      </c>
      <c r="G562" s="15"/>
      <c r="H562" s="15">
        <f t="shared" si="144"/>
        <v>0</v>
      </c>
      <c r="I562" s="6">
        <f t="shared" si="145"/>
        <v>0</v>
      </c>
      <c r="J562" s="31"/>
      <c r="K562" s="33" t="s">
        <v>470</v>
      </c>
      <c r="R562" s="57">
        <f t="shared" si="140"/>
        <v>0</v>
      </c>
    </row>
    <row r="563" spans="1:18" ht="12.75">
      <c r="A563" s="5" t="s">
        <v>469</v>
      </c>
      <c r="B563" s="23" t="s">
        <v>498</v>
      </c>
      <c r="C563" s="14" t="s">
        <v>499</v>
      </c>
      <c r="D563" s="15">
        <v>20000</v>
      </c>
      <c r="E563" s="15">
        <v>0</v>
      </c>
      <c r="F563" s="34">
        <v>0</v>
      </c>
      <c r="G563" s="15"/>
      <c r="H563" s="15">
        <f t="shared" si="144"/>
        <v>0</v>
      </c>
      <c r="I563" s="6">
        <f t="shared" si="145"/>
        <v>0</v>
      </c>
      <c r="J563" s="31"/>
      <c r="K563" s="33" t="s">
        <v>470</v>
      </c>
      <c r="R563" s="57">
        <f t="shared" si="140"/>
        <v>0</v>
      </c>
    </row>
    <row r="564" spans="1:18" ht="12.75">
      <c r="A564" s="5"/>
      <c r="B564" s="23"/>
      <c r="C564" s="16" t="s">
        <v>843</v>
      </c>
      <c r="D564" s="17">
        <f aca="true" t="shared" si="146" ref="D564:I564">SUM(D523:D531)</f>
        <v>20074.43</v>
      </c>
      <c r="E564" s="17">
        <f t="shared" si="146"/>
        <v>50800</v>
      </c>
      <c r="F564" s="17">
        <f t="shared" si="146"/>
        <v>1159.95</v>
      </c>
      <c r="G564" s="17">
        <f t="shared" si="146"/>
        <v>3100</v>
      </c>
      <c r="H564" s="17">
        <f t="shared" si="146"/>
        <v>53900</v>
      </c>
      <c r="I564" s="7">
        <f t="shared" si="146"/>
        <v>52900</v>
      </c>
      <c r="J564" s="38"/>
      <c r="K564" s="33"/>
      <c r="R564" s="57">
        <f t="shared" si="140"/>
        <v>0</v>
      </c>
    </row>
    <row r="565" spans="1:18" ht="12.75">
      <c r="A565" s="5"/>
      <c r="B565" s="23"/>
      <c r="C565" s="16" t="s">
        <v>844</v>
      </c>
      <c r="D565" s="17">
        <f aca="true" t="shared" si="147" ref="D565:I565">SUM(D532:D563)</f>
        <v>132024.31999999998</v>
      </c>
      <c r="E565" s="17">
        <f t="shared" si="147"/>
        <v>82400</v>
      </c>
      <c r="F565" s="17">
        <f t="shared" si="147"/>
        <v>43634.31000000002</v>
      </c>
      <c r="G565" s="17">
        <f t="shared" si="147"/>
        <v>5000</v>
      </c>
      <c r="H565" s="17">
        <f t="shared" si="147"/>
        <v>87400</v>
      </c>
      <c r="I565" s="7">
        <f t="shared" si="147"/>
        <v>88700</v>
      </c>
      <c r="J565" s="38"/>
      <c r="K565" s="33"/>
      <c r="R565" s="57">
        <f t="shared" si="140"/>
        <v>0</v>
      </c>
    </row>
    <row r="566" spans="1:18" ht="12.75">
      <c r="A566" s="5"/>
      <c r="B566" s="23"/>
      <c r="C566" s="16" t="s">
        <v>845</v>
      </c>
      <c r="D566" s="17">
        <f aca="true" t="shared" si="148" ref="D566:I566">D564-D565</f>
        <v>-111949.88999999998</v>
      </c>
      <c r="E566" s="17">
        <f t="shared" si="148"/>
        <v>-31600</v>
      </c>
      <c r="F566" s="17">
        <f t="shared" si="148"/>
        <v>-42474.36000000002</v>
      </c>
      <c r="G566" s="17">
        <f t="shared" si="148"/>
        <v>-1900</v>
      </c>
      <c r="H566" s="17">
        <f t="shared" si="148"/>
        <v>-33500</v>
      </c>
      <c r="I566" s="7">
        <f t="shared" si="148"/>
        <v>-35800</v>
      </c>
      <c r="J566" s="38"/>
      <c r="K566" s="33"/>
      <c r="R566" s="57">
        <f t="shared" si="140"/>
        <v>0</v>
      </c>
    </row>
    <row r="567" spans="1:18" ht="12.75">
      <c r="A567" s="5" t="s">
        <v>500</v>
      </c>
      <c r="B567" s="23" t="s">
        <v>143</v>
      </c>
      <c r="C567" s="14" t="s">
        <v>144</v>
      </c>
      <c r="D567" s="15">
        <v>0</v>
      </c>
      <c r="E567" s="15">
        <v>0</v>
      </c>
      <c r="F567" s="34">
        <v>0</v>
      </c>
      <c r="G567" s="15"/>
      <c r="H567" s="15">
        <f aca="true" t="shared" si="149" ref="H567:H584">SUM(E567+G567)</f>
        <v>0</v>
      </c>
      <c r="I567" s="6">
        <f>H567</f>
        <v>0</v>
      </c>
      <c r="J567" s="31"/>
      <c r="K567" s="33" t="s">
        <v>1</v>
      </c>
      <c r="R567" s="57">
        <f t="shared" si="140"/>
        <v>0</v>
      </c>
    </row>
    <row r="568" spans="1:18" ht="12.75">
      <c r="A568" s="5" t="s">
        <v>500</v>
      </c>
      <c r="B568" s="23" t="s">
        <v>40</v>
      </c>
      <c r="C568" s="14" t="s">
        <v>41</v>
      </c>
      <c r="D568" s="15">
        <v>919.87</v>
      </c>
      <c r="E568" s="15">
        <v>0</v>
      </c>
      <c r="F568" s="34">
        <v>0</v>
      </c>
      <c r="G568" s="15"/>
      <c r="H568" s="15">
        <f t="shared" si="149"/>
        <v>0</v>
      </c>
      <c r="I568" s="6">
        <f aca="true" t="shared" si="150" ref="I568:I584">H568</f>
        <v>0</v>
      </c>
      <c r="J568" s="31"/>
      <c r="K568" s="33" t="s">
        <v>287</v>
      </c>
      <c r="R568" s="57">
        <f t="shared" si="140"/>
        <v>0</v>
      </c>
    </row>
    <row r="569" spans="1:18" ht="12.75">
      <c r="A569" s="5" t="s">
        <v>500</v>
      </c>
      <c r="B569" s="23" t="s">
        <v>394</v>
      </c>
      <c r="C569" s="14" t="s">
        <v>501</v>
      </c>
      <c r="D569" s="15">
        <v>0</v>
      </c>
      <c r="E569" s="15">
        <v>0</v>
      </c>
      <c r="F569" s="34">
        <v>0</v>
      </c>
      <c r="G569" s="15"/>
      <c r="H569" s="15">
        <f t="shared" si="149"/>
        <v>0</v>
      </c>
      <c r="I569" s="6">
        <f t="shared" si="150"/>
        <v>0</v>
      </c>
      <c r="J569" s="31"/>
      <c r="K569" s="33" t="s">
        <v>470</v>
      </c>
      <c r="R569" s="57">
        <f t="shared" si="140"/>
        <v>0</v>
      </c>
    </row>
    <row r="570" spans="1:18" ht="12.75">
      <c r="A570" s="5" t="s">
        <v>500</v>
      </c>
      <c r="B570" s="23" t="s">
        <v>7</v>
      </c>
      <c r="C570" s="14" t="s">
        <v>8</v>
      </c>
      <c r="D570" s="15">
        <v>67423.84</v>
      </c>
      <c r="E570" s="15">
        <v>61800</v>
      </c>
      <c r="F570" s="34">
        <v>26660.88</v>
      </c>
      <c r="G570" s="15"/>
      <c r="H570" s="15">
        <f t="shared" si="149"/>
        <v>61800</v>
      </c>
      <c r="I570" s="43">
        <v>64600</v>
      </c>
      <c r="J570" s="31"/>
      <c r="K570" s="33" t="s">
        <v>868</v>
      </c>
      <c r="R570" s="57">
        <f t="shared" si="140"/>
        <v>2800</v>
      </c>
    </row>
    <row r="571" spans="1:18" ht="12.75">
      <c r="A571" s="5" t="s">
        <v>500</v>
      </c>
      <c r="B571" s="23" t="s">
        <v>11</v>
      </c>
      <c r="C571" s="14" t="s">
        <v>12</v>
      </c>
      <c r="D571" s="15">
        <v>5770.63</v>
      </c>
      <c r="E571" s="15">
        <v>5200</v>
      </c>
      <c r="F571" s="34">
        <v>2402.65</v>
      </c>
      <c r="G571" s="15"/>
      <c r="H571" s="15">
        <f t="shared" si="149"/>
        <v>5200</v>
      </c>
      <c r="I571" s="43">
        <v>5500</v>
      </c>
      <c r="J571" s="31"/>
      <c r="K571" s="33" t="s">
        <v>868</v>
      </c>
      <c r="R571" s="57">
        <f t="shared" si="140"/>
        <v>300</v>
      </c>
    </row>
    <row r="572" spans="1:18" ht="12.75">
      <c r="A572" s="5" t="s">
        <v>500</v>
      </c>
      <c r="B572" s="23" t="s">
        <v>13</v>
      </c>
      <c r="C572" s="14" t="s">
        <v>14</v>
      </c>
      <c r="D572" s="15">
        <v>13844.91</v>
      </c>
      <c r="E572" s="15">
        <v>12400</v>
      </c>
      <c r="F572" s="34">
        <v>5495.86</v>
      </c>
      <c r="G572" s="15"/>
      <c r="H572" s="15">
        <f t="shared" si="149"/>
        <v>12400</v>
      </c>
      <c r="I572" s="43">
        <v>12900</v>
      </c>
      <c r="J572" s="31"/>
      <c r="K572" s="33" t="s">
        <v>868</v>
      </c>
      <c r="R572" s="57">
        <f t="shared" si="140"/>
        <v>500</v>
      </c>
    </row>
    <row r="573" spans="1:18" ht="12.75">
      <c r="A573" s="5" t="s">
        <v>500</v>
      </c>
      <c r="B573" s="23" t="s">
        <v>181</v>
      </c>
      <c r="C573" s="14" t="s">
        <v>182</v>
      </c>
      <c r="D573" s="15">
        <v>970.4</v>
      </c>
      <c r="E573" s="15">
        <v>2000</v>
      </c>
      <c r="F573" s="34">
        <v>0</v>
      </c>
      <c r="G573" s="15"/>
      <c r="H573" s="15">
        <f t="shared" si="149"/>
        <v>2000</v>
      </c>
      <c r="I573" s="6">
        <f t="shared" si="150"/>
        <v>2000</v>
      </c>
      <c r="J573" s="31"/>
      <c r="K573" s="33" t="s">
        <v>870</v>
      </c>
      <c r="R573" s="57">
        <f t="shared" si="140"/>
        <v>0</v>
      </c>
    </row>
    <row r="574" spans="1:18" ht="12.75">
      <c r="A574" s="5" t="s">
        <v>500</v>
      </c>
      <c r="B574" s="23" t="s">
        <v>430</v>
      </c>
      <c r="C574" s="14" t="s">
        <v>431</v>
      </c>
      <c r="D574" s="15">
        <v>745.21</v>
      </c>
      <c r="E574" s="15">
        <v>1000</v>
      </c>
      <c r="F574" s="34">
        <v>1107.09</v>
      </c>
      <c r="G574" s="15"/>
      <c r="H574" s="15">
        <f t="shared" si="149"/>
        <v>1000</v>
      </c>
      <c r="I574" s="6">
        <f t="shared" si="150"/>
        <v>1000</v>
      </c>
      <c r="J574" s="31"/>
      <c r="K574" s="33" t="s">
        <v>870</v>
      </c>
      <c r="R574" s="57">
        <f t="shared" si="140"/>
        <v>0</v>
      </c>
    </row>
    <row r="575" spans="1:18" ht="12.75">
      <c r="A575" s="5" t="s">
        <v>500</v>
      </c>
      <c r="B575" s="23" t="s">
        <v>73</v>
      </c>
      <c r="C575" s="14" t="s">
        <v>74</v>
      </c>
      <c r="D575" s="15">
        <v>2094.5</v>
      </c>
      <c r="E575" s="15">
        <v>0</v>
      </c>
      <c r="F575" s="34">
        <v>0</v>
      </c>
      <c r="G575" s="15"/>
      <c r="H575" s="15">
        <f t="shared" si="149"/>
        <v>0</v>
      </c>
      <c r="I575" s="6">
        <f t="shared" si="150"/>
        <v>0</v>
      </c>
      <c r="J575" s="31"/>
      <c r="K575" s="33" t="s">
        <v>470</v>
      </c>
      <c r="R575" s="57">
        <f t="shared" si="140"/>
        <v>0</v>
      </c>
    </row>
    <row r="576" spans="1:18" ht="12.75">
      <c r="A576" s="5" t="s">
        <v>500</v>
      </c>
      <c r="B576" s="23" t="s">
        <v>78</v>
      </c>
      <c r="C576" s="14" t="s">
        <v>79</v>
      </c>
      <c r="D576" s="15">
        <v>919.87</v>
      </c>
      <c r="E576" s="15">
        <v>0</v>
      </c>
      <c r="F576" s="34">
        <v>0</v>
      </c>
      <c r="G576" s="15"/>
      <c r="H576" s="15">
        <f t="shared" si="149"/>
        <v>0</v>
      </c>
      <c r="I576" s="6">
        <f t="shared" si="150"/>
        <v>0</v>
      </c>
      <c r="J576" s="31"/>
      <c r="K576" s="33" t="s">
        <v>470</v>
      </c>
      <c r="R576" s="57">
        <f t="shared" si="140"/>
        <v>0</v>
      </c>
    </row>
    <row r="577" spans="1:18" ht="12.75">
      <c r="A577" s="5" t="s">
        <v>500</v>
      </c>
      <c r="B577" s="23" t="s">
        <v>376</v>
      </c>
      <c r="C577" s="14" t="s">
        <v>468</v>
      </c>
      <c r="D577" s="15">
        <v>0</v>
      </c>
      <c r="E577" s="15">
        <v>0</v>
      </c>
      <c r="F577" s="34">
        <v>0</v>
      </c>
      <c r="G577" s="15"/>
      <c r="H577" s="15">
        <f t="shared" si="149"/>
        <v>0</v>
      </c>
      <c r="I577" s="6">
        <f t="shared" si="150"/>
        <v>0</v>
      </c>
      <c r="J577" s="31"/>
      <c r="K577" s="33" t="s">
        <v>287</v>
      </c>
      <c r="R577" s="57">
        <f t="shared" si="140"/>
        <v>0</v>
      </c>
    </row>
    <row r="578" spans="1:18" ht="12.75">
      <c r="A578" s="5" t="s">
        <v>500</v>
      </c>
      <c r="B578" s="23" t="s">
        <v>88</v>
      </c>
      <c r="C578" s="14" t="s">
        <v>89</v>
      </c>
      <c r="D578" s="15">
        <v>521.32</v>
      </c>
      <c r="E578" s="15">
        <v>2000</v>
      </c>
      <c r="F578" s="34">
        <v>0</v>
      </c>
      <c r="G578" s="15"/>
      <c r="H578" s="15">
        <f t="shared" si="149"/>
        <v>2000</v>
      </c>
      <c r="I578" s="6">
        <f t="shared" si="150"/>
        <v>2000</v>
      </c>
      <c r="J578" s="31"/>
      <c r="K578" s="33" t="s">
        <v>869</v>
      </c>
      <c r="R578" s="57">
        <f t="shared" si="140"/>
        <v>0</v>
      </c>
    </row>
    <row r="579" spans="1:18" ht="12.75">
      <c r="A579" s="5" t="s">
        <v>500</v>
      </c>
      <c r="B579" s="23" t="s">
        <v>90</v>
      </c>
      <c r="C579" s="14" t="s">
        <v>91</v>
      </c>
      <c r="D579" s="15">
        <v>2378.87</v>
      </c>
      <c r="E579" s="15">
        <v>4000</v>
      </c>
      <c r="F579" s="34">
        <v>1595.05</v>
      </c>
      <c r="G579" s="15"/>
      <c r="H579" s="15">
        <f t="shared" si="149"/>
        <v>4000</v>
      </c>
      <c r="I579" s="6">
        <f t="shared" si="150"/>
        <v>4000</v>
      </c>
      <c r="J579" s="31"/>
      <c r="K579" s="33" t="s">
        <v>869</v>
      </c>
      <c r="R579" s="57">
        <f aca="true" t="shared" si="151" ref="R579:R642">IF(K579="SN 01",I579-H579,0)</f>
        <v>0</v>
      </c>
    </row>
    <row r="580" spans="1:18" ht="12.75">
      <c r="A580" s="5" t="s">
        <v>500</v>
      </c>
      <c r="B580" s="23" t="s">
        <v>92</v>
      </c>
      <c r="C580" s="14" t="s">
        <v>93</v>
      </c>
      <c r="D580" s="15">
        <v>315.11</v>
      </c>
      <c r="E580" s="15">
        <v>1500</v>
      </c>
      <c r="F580" s="34">
        <v>196.73</v>
      </c>
      <c r="G580" s="15"/>
      <c r="H580" s="15">
        <f t="shared" si="149"/>
        <v>1500</v>
      </c>
      <c r="I580" s="6">
        <f t="shared" si="150"/>
        <v>1500</v>
      </c>
      <c r="J580" s="31"/>
      <c r="K580" s="33" t="s">
        <v>869</v>
      </c>
      <c r="R580" s="57">
        <f t="shared" si="151"/>
        <v>0</v>
      </c>
    </row>
    <row r="581" spans="1:18" ht="12.75">
      <c r="A581" s="5" t="s">
        <v>500</v>
      </c>
      <c r="B581" s="23" t="s">
        <v>99</v>
      </c>
      <c r="C581" s="14" t="s">
        <v>484</v>
      </c>
      <c r="D581" s="15">
        <v>0</v>
      </c>
      <c r="E581" s="15">
        <v>0</v>
      </c>
      <c r="F581" s="34">
        <v>0</v>
      </c>
      <c r="G581" s="15"/>
      <c r="H581" s="15">
        <f t="shared" si="149"/>
        <v>0</v>
      </c>
      <c r="I581" s="6">
        <f t="shared" si="150"/>
        <v>0</v>
      </c>
      <c r="J581" s="31"/>
      <c r="K581" s="33" t="s">
        <v>470</v>
      </c>
      <c r="R581" s="57">
        <f t="shared" si="151"/>
        <v>0</v>
      </c>
    </row>
    <row r="582" spans="1:18" ht="12.75">
      <c r="A582" s="5" t="s">
        <v>500</v>
      </c>
      <c r="B582" s="23" t="s">
        <v>502</v>
      </c>
      <c r="C582" s="14" t="s">
        <v>462</v>
      </c>
      <c r="D582" s="15">
        <v>0</v>
      </c>
      <c r="E582" s="15">
        <v>0</v>
      </c>
      <c r="F582" s="34">
        <v>0</v>
      </c>
      <c r="G582" s="15"/>
      <c r="H582" s="15">
        <f t="shared" si="149"/>
        <v>0</v>
      </c>
      <c r="I582" s="6">
        <f t="shared" si="150"/>
        <v>0</v>
      </c>
      <c r="J582" s="31"/>
      <c r="K582" s="33" t="s">
        <v>470</v>
      </c>
      <c r="R582" s="57">
        <f t="shared" si="151"/>
        <v>0</v>
      </c>
    </row>
    <row r="583" spans="1:18" ht="12.75">
      <c r="A583" s="5" t="s">
        <v>500</v>
      </c>
      <c r="B583" s="23" t="s">
        <v>503</v>
      </c>
      <c r="C583" s="14" t="s">
        <v>504</v>
      </c>
      <c r="D583" s="15">
        <v>183.25</v>
      </c>
      <c r="E583" s="15">
        <v>0</v>
      </c>
      <c r="F583" s="34">
        <v>0</v>
      </c>
      <c r="G583" s="15"/>
      <c r="H583" s="15">
        <f t="shared" si="149"/>
        <v>0</v>
      </c>
      <c r="I583" s="6">
        <f t="shared" si="150"/>
        <v>0</v>
      </c>
      <c r="J583" s="31"/>
      <c r="K583" s="33" t="s">
        <v>470</v>
      </c>
      <c r="R583" s="57">
        <f t="shared" si="151"/>
        <v>0</v>
      </c>
    </row>
    <row r="584" spans="1:18" ht="12.75">
      <c r="A584" s="5" t="s">
        <v>500</v>
      </c>
      <c r="B584" s="23" t="s">
        <v>498</v>
      </c>
      <c r="C584" s="14" t="s">
        <v>499</v>
      </c>
      <c r="D584" s="15">
        <v>0</v>
      </c>
      <c r="E584" s="15">
        <v>70000</v>
      </c>
      <c r="F584" s="34">
        <v>70000</v>
      </c>
      <c r="G584" s="15"/>
      <c r="H584" s="15">
        <f t="shared" si="149"/>
        <v>70000</v>
      </c>
      <c r="I584" s="6">
        <f t="shared" si="150"/>
        <v>70000</v>
      </c>
      <c r="J584" s="31"/>
      <c r="K584" s="33" t="s">
        <v>470</v>
      </c>
      <c r="R584" s="57">
        <f t="shared" si="151"/>
        <v>0</v>
      </c>
    </row>
    <row r="585" spans="1:18" ht="12.75">
      <c r="A585" s="5"/>
      <c r="B585" s="23"/>
      <c r="C585" s="16" t="s">
        <v>843</v>
      </c>
      <c r="D585" s="17">
        <f aca="true" t="shared" si="152" ref="D585:I585">SUM(D567:D569)</f>
        <v>919.87</v>
      </c>
      <c r="E585" s="17">
        <f t="shared" si="152"/>
        <v>0</v>
      </c>
      <c r="F585" s="17">
        <f t="shared" si="152"/>
        <v>0</v>
      </c>
      <c r="G585" s="17">
        <f t="shared" si="152"/>
        <v>0</v>
      </c>
      <c r="H585" s="17">
        <f t="shared" si="152"/>
        <v>0</v>
      </c>
      <c r="I585" s="7">
        <f t="shared" si="152"/>
        <v>0</v>
      </c>
      <c r="J585" s="38"/>
      <c r="K585" s="33"/>
      <c r="R585" s="57">
        <f t="shared" si="151"/>
        <v>0</v>
      </c>
    </row>
    <row r="586" spans="1:18" ht="12.75">
      <c r="A586" s="5"/>
      <c r="B586" s="23"/>
      <c r="C586" s="16" t="s">
        <v>844</v>
      </c>
      <c r="D586" s="17">
        <f aca="true" t="shared" si="153" ref="D586:I586">SUM(D570:D584)</f>
        <v>95167.91</v>
      </c>
      <c r="E586" s="17">
        <f t="shared" si="153"/>
        <v>159900</v>
      </c>
      <c r="F586" s="17">
        <f t="shared" si="153"/>
        <v>107458.26000000001</v>
      </c>
      <c r="G586" s="17">
        <f t="shared" si="153"/>
        <v>0</v>
      </c>
      <c r="H586" s="17">
        <f t="shared" si="153"/>
        <v>159900</v>
      </c>
      <c r="I586" s="7">
        <f t="shared" si="153"/>
        <v>163500</v>
      </c>
      <c r="J586" s="38"/>
      <c r="K586" s="33"/>
      <c r="R586" s="57">
        <f t="shared" si="151"/>
        <v>0</v>
      </c>
    </row>
    <row r="587" spans="1:18" ht="12.75">
      <c r="A587" s="5"/>
      <c r="B587" s="23"/>
      <c r="C587" s="16" t="s">
        <v>845</v>
      </c>
      <c r="D587" s="17">
        <f aca="true" t="shared" si="154" ref="D587:I587">D585-D586</f>
        <v>-94248.04000000001</v>
      </c>
      <c r="E587" s="17">
        <f t="shared" si="154"/>
        <v>-159900</v>
      </c>
      <c r="F587" s="17">
        <f t="shared" si="154"/>
        <v>-107458.26000000001</v>
      </c>
      <c r="G587" s="17">
        <f t="shared" si="154"/>
        <v>0</v>
      </c>
      <c r="H587" s="17">
        <f t="shared" si="154"/>
        <v>-159900</v>
      </c>
      <c r="I587" s="7">
        <f t="shared" si="154"/>
        <v>-163500</v>
      </c>
      <c r="J587" s="38"/>
      <c r="K587" s="33"/>
      <c r="R587" s="57">
        <f t="shared" si="151"/>
        <v>0</v>
      </c>
    </row>
    <row r="588" spans="1:18" ht="12.75">
      <c r="A588" s="5" t="s">
        <v>505</v>
      </c>
      <c r="B588" s="23" t="s">
        <v>506</v>
      </c>
      <c r="C588" s="14" t="s">
        <v>507</v>
      </c>
      <c r="D588" s="15">
        <v>5100</v>
      </c>
      <c r="E588" s="15">
        <v>5000</v>
      </c>
      <c r="F588" s="34">
        <v>5000</v>
      </c>
      <c r="G588" s="15"/>
      <c r="H588" s="15">
        <f aca="true" t="shared" si="155" ref="H588:H600">SUM(E588+G588)</f>
        <v>5000</v>
      </c>
      <c r="I588" s="6">
        <f>H588</f>
        <v>5000</v>
      </c>
      <c r="J588" s="31"/>
      <c r="K588" s="33" t="s">
        <v>287</v>
      </c>
      <c r="R588" s="57">
        <f t="shared" si="151"/>
        <v>0</v>
      </c>
    </row>
    <row r="589" spans="1:18" ht="12.75">
      <c r="A589" s="5" t="s">
        <v>505</v>
      </c>
      <c r="B589" s="23" t="s">
        <v>33</v>
      </c>
      <c r="C589" s="14" t="s">
        <v>307</v>
      </c>
      <c r="D589" s="15">
        <v>35179.56</v>
      </c>
      <c r="E589" s="15">
        <v>35100</v>
      </c>
      <c r="F589" s="34">
        <v>35179.56</v>
      </c>
      <c r="G589" s="15"/>
      <c r="H589" s="15">
        <f t="shared" si="155"/>
        <v>35100</v>
      </c>
      <c r="I589" s="6">
        <f aca="true" t="shared" si="156" ref="I589:I600">H589</f>
        <v>35100</v>
      </c>
      <c r="J589" s="31"/>
      <c r="K589" s="33" t="s">
        <v>96</v>
      </c>
      <c r="R589" s="57">
        <f t="shared" si="151"/>
        <v>0</v>
      </c>
    </row>
    <row r="590" spans="1:18" ht="12.75">
      <c r="A590" s="5" t="s">
        <v>505</v>
      </c>
      <c r="B590" s="23" t="s">
        <v>36</v>
      </c>
      <c r="C590" s="14" t="s">
        <v>308</v>
      </c>
      <c r="D590" s="15">
        <v>13125.11</v>
      </c>
      <c r="E590" s="15">
        <v>14100</v>
      </c>
      <c r="F590" s="34">
        <v>11784.01</v>
      </c>
      <c r="G590" s="15"/>
      <c r="H590" s="15">
        <f t="shared" si="155"/>
        <v>14100</v>
      </c>
      <c r="I590" s="6">
        <f t="shared" si="156"/>
        <v>14100</v>
      </c>
      <c r="J590" s="31"/>
      <c r="K590" s="33" t="s">
        <v>96</v>
      </c>
      <c r="R590" s="57">
        <f t="shared" si="151"/>
        <v>0</v>
      </c>
    </row>
    <row r="591" spans="1:18" ht="12.75">
      <c r="A591" s="5" t="s">
        <v>505</v>
      </c>
      <c r="B591" s="23" t="s">
        <v>508</v>
      </c>
      <c r="C591" s="14" t="s">
        <v>509</v>
      </c>
      <c r="D591" s="15">
        <v>10560</v>
      </c>
      <c r="E591" s="15">
        <v>12000</v>
      </c>
      <c r="F591" s="34">
        <v>10560</v>
      </c>
      <c r="G591" s="15"/>
      <c r="H591" s="15">
        <f t="shared" si="155"/>
        <v>12000</v>
      </c>
      <c r="I591" s="6">
        <f t="shared" si="156"/>
        <v>12000</v>
      </c>
      <c r="J591" s="31"/>
      <c r="K591" s="33" t="s">
        <v>1</v>
      </c>
      <c r="R591" s="57">
        <f t="shared" si="151"/>
        <v>0</v>
      </c>
    </row>
    <row r="592" spans="1:18" ht="12.75">
      <c r="A592" s="5" t="s">
        <v>505</v>
      </c>
      <c r="B592" s="23" t="s">
        <v>40</v>
      </c>
      <c r="C592" s="14" t="s">
        <v>41</v>
      </c>
      <c r="D592" s="15">
        <v>1656.45</v>
      </c>
      <c r="E592" s="15">
        <v>0</v>
      </c>
      <c r="F592" s="34">
        <v>0</v>
      </c>
      <c r="G592" s="15"/>
      <c r="H592" s="15">
        <f t="shared" si="155"/>
        <v>0</v>
      </c>
      <c r="I592" s="6">
        <f t="shared" si="156"/>
        <v>0</v>
      </c>
      <c r="J592" s="31"/>
      <c r="K592" s="33" t="s">
        <v>287</v>
      </c>
      <c r="R592" s="57">
        <f t="shared" si="151"/>
        <v>0</v>
      </c>
    </row>
    <row r="593" spans="1:18" ht="12.75">
      <c r="A593" s="5" t="s">
        <v>505</v>
      </c>
      <c r="B593" s="23" t="s">
        <v>181</v>
      </c>
      <c r="C593" s="14" t="s">
        <v>182</v>
      </c>
      <c r="D593" s="15">
        <v>17649.67</v>
      </c>
      <c r="E593" s="15">
        <v>10000</v>
      </c>
      <c r="F593" s="34">
        <v>7962.7</v>
      </c>
      <c r="G593" s="15"/>
      <c r="H593" s="15">
        <f t="shared" si="155"/>
        <v>10000</v>
      </c>
      <c r="I593" s="6">
        <f t="shared" si="156"/>
        <v>10000</v>
      </c>
      <c r="J593" s="31"/>
      <c r="K593" s="33" t="s">
        <v>870</v>
      </c>
      <c r="R593" s="57">
        <f t="shared" si="151"/>
        <v>0</v>
      </c>
    </row>
    <row r="594" spans="1:18" ht="12.75">
      <c r="A594" s="5" t="s">
        <v>505</v>
      </c>
      <c r="B594" s="23" t="s">
        <v>78</v>
      </c>
      <c r="C594" s="14" t="s">
        <v>79</v>
      </c>
      <c r="D594" s="15">
        <v>548.59</v>
      </c>
      <c r="E594" s="15">
        <v>0</v>
      </c>
      <c r="F594" s="34">
        <v>0</v>
      </c>
      <c r="G594" s="15"/>
      <c r="H594" s="15">
        <f t="shared" si="155"/>
        <v>0</v>
      </c>
      <c r="I594" s="6">
        <f t="shared" si="156"/>
        <v>0</v>
      </c>
      <c r="J594" s="31"/>
      <c r="K594" s="33" t="s">
        <v>287</v>
      </c>
      <c r="R594" s="57">
        <f t="shared" si="151"/>
        <v>0</v>
      </c>
    </row>
    <row r="595" spans="1:18" ht="12.75">
      <c r="A595" s="5" t="s">
        <v>505</v>
      </c>
      <c r="B595" s="23" t="s">
        <v>88</v>
      </c>
      <c r="C595" s="14" t="s">
        <v>89</v>
      </c>
      <c r="D595" s="15">
        <v>25094.44</v>
      </c>
      <c r="E595" s="15">
        <v>35000</v>
      </c>
      <c r="F595" s="34">
        <v>24084.7</v>
      </c>
      <c r="G595" s="15"/>
      <c r="H595" s="15">
        <f t="shared" si="155"/>
        <v>35000</v>
      </c>
      <c r="I595" s="6">
        <f t="shared" si="156"/>
        <v>35000</v>
      </c>
      <c r="J595" s="31"/>
      <c r="K595" s="33" t="s">
        <v>869</v>
      </c>
      <c r="R595" s="57">
        <f t="shared" si="151"/>
        <v>0</v>
      </c>
    </row>
    <row r="596" spans="1:18" ht="12.75">
      <c r="A596" s="5" t="s">
        <v>505</v>
      </c>
      <c r="B596" s="23" t="s">
        <v>90</v>
      </c>
      <c r="C596" s="14" t="s">
        <v>91</v>
      </c>
      <c r="D596" s="15">
        <v>14563.24</v>
      </c>
      <c r="E596" s="15">
        <v>15000</v>
      </c>
      <c r="F596" s="34">
        <v>10820.72</v>
      </c>
      <c r="G596" s="15"/>
      <c r="H596" s="15">
        <f t="shared" si="155"/>
        <v>15000</v>
      </c>
      <c r="I596" s="6">
        <f t="shared" si="156"/>
        <v>15000</v>
      </c>
      <c r="J596" s="31"/>
      <c r="K596" s="33" t="s">
        <v>869</v>
      </c>
      <c r="R596" s="57">
        <f t="shared" si="151"/>
        <v>0</v>
      </c>
    </row>
    <row r="597" spans="1:18" ht="12.75">
      <c r="A597" s="5" t="s">
        <v>505</v>
      </c>
      <c r="B597" s="23" t="s">
        <v>92</v>
      </c>
      <c r="C597" s="14" t="s">
        <v>93</v>
      </c>
      <c r="D597" s="15">
        <v>8396.96</v>
      </c>
      <c r="E597" s="15">
        <v>10000</v>
      </c>
      <c r="F597" s="34">
        <v>7679.39</v>
      </c>
      <c r="G597" s="15"/>
      <c r="H597" s="15">
        <f t="shared" si="155"/>
        <v>10000</v>
      </c>
      <c r="I597" s="6">
        <f t="shared" si="156"/>
        <v>10000</v>
      </c>
      <c r="J597" s="31"/>
      <c r="K597" s="33" t="s">
        <v>869</v>
      </c>
      <c r="R597" s="57">
        <f t="shared" si="151"/>
        <v>0</v>
      </c>
    </row>
    <row r="598" spans="1:18" ht="12.75">
      <c r="A598" s="5" t="s">
        <v>505</v>
      </c>
      <c r="B598" s="23" t="s">
        <v>510</v>
      </c>
      <c r="C598" s="14" t="s">
        <v>462</v>
      </c>
      <c r="D598" s="15">
        <v>0</v>
      </c>
      <c r="E598" s="15">
        <v>100</v>
      </c>
      <c r="F598" s="34">
        <v>0</v>
      </c>
      <c r="G598" s="15"/>
      <c r="H598" s="15">
        <f t="shared" si="155"/>
        <v>100</v>
      </c>
      <c r="I598" s="6">
        <f t="shared" si="156"/>
        <v>100</v>
      </c>
      <c r="J598" s="31"/>
      <c r="K598" s="33" t="s">
        <v>287</v>
      </c>
      <c r="R598" s="57">
        <f t="shared" si="151"/>
        <v>0</v>
      </c>
    </row>
    <row r="599" spans="1:18" ht="12.75">
      <c r="A599" s="5" t="s">
        <v>505</v>
      </c>
      <c r="B599" s="23" t="s">
        <v>103</v>
      </c>
      <c r="C599" s="14" t="s">
        <v>104</v>
      </c>
      <c r="D599" s="15">
        <v>1736</v>
      </c>
      <c r="E599" s="15">
        <v>1800</v>
      </c>
      <c r="F599" s="34">
        <v>0</v>
      </c>
      <c r="G599" s="15"/>
      <c r="H599" s="15">
        <f t="shared" si="155"/>
        <v>1800</v>
      </c>
      <c r="I599" s="6">
        <f t="shared" si="156"/>
        <v>1800</v>
      </c>
      <c r="J599" s="31"/>
      <c r="K599" s="33" t="s">
        <v>287</v>
      </c>
      <c r="R599" s="57">
        <f t="shared" si="151"/>
        <v>0</v>
      </c>
    </row>
    <row r="600" spans="1:18" ht="12.75">
      <c r="A600" s="5" t="s">
        <v>505</v>
      </c>
      <c r="B600" s="23" t="s">
        <v>436</v>
      </c>
      <c r="C600" s="14" t="s">
        <v>437</v>
      </c>
      <c r="D600" s="15">
        <v>6400</v>
      </c>
      <c r="E600" s="15">
        <v>6400</v>
      </c>
      <c r="F600" s="34">
        <v>0</v>
      </c>
      <c r="G600" s="15"/>
      <c r="H600" s="15">
        <f t="shared" si="155"/>
        <v>6400</v>
      </c>
      <c r="I600" s="6">
        <f t="shared" si="156"/>
        <v>6400</v>
      </c>
      <c r="J600" s="31"/>
      <c r="K600" s="33" t="s">
        <v>1</v>
      </c>
      <c r="R600" s="57">
        <f t="shared" si="151"/>
        <v>0</v>
      </c>
    </row>
    <row r="601" spans="1:18" ht="12.75">
      <c r="A601" s="5"/>
      <c r="B601" s="23"/>
      <c r="C601" s="16" t="s">
        <v>843</v>
      </c>
      <c r="D601" s="17">
        <f aca="true" t="shared" si="157" ref="D601:I601">SUM(D588:D592)</f>
        <v>65621.12</v>
      </c>
      <c r="E601" s="17">
        <f t="shared" si="157"/>
        <v>66200</v>
      </c>
      <c r="F601" s="17">
        <f t="shared" si="157"/>
        <v>62523.57</v>
      </c>
      <c r="G601" s="17">
        <f t="shared" si="157"/>
        <v>0</v>
      </c>
      <c r="H601" s="17">
        <f t="shared" si="157"/>
        <v>66200</v>
      </c>
      <c r="I601" s="7">
        <f t="shared" si="157"/>
        <v>66200</v>
      </c>
      <c r="J601" s="38"/>
      <c r="K601" s="33"/>
      <c r="R601" s="57">
        <f t="shared" si="151"/>
        <v>0</v>
      </c>
    </row>
    <row r="602" spans="1:18" ht="12.75">
      <c r="A602" s="5"/>
      <c r="B602" s="23"/>
      <c r="C602" s="16" t="s">
        <v>844</v>
      </c>
      <c r="D602" s="17">
        <f aca="true" t="shared" si="158" ref="D602:I602">SUM(D593:D600)</f>
        <v>74388.9</v>
      </c>
      <c r="E602" s="17">
        <f t="shared" si="158"/>
        <v>78300</v>
      </c>
      <c r="F602" s="17">
        <f t="shared" si="158"/>
        <v>50547.51</v>
      </c>
      <c r="G602" s="17">
        <f t="shared" si="158"/>
        <v>0</v>
      </c>
      <c r="H602" s="17">
        <f t="shared" si="158"/>
        <v>78300</v>
      </c>
      <c r="I602" s="7">
        <f t="shared" si="158"/>
        <v>78300</v>
      </c>
      <c r="J602" s="38"/>
      <c r="K602" s="33"/>
      <c r="R602" s="57">
        <f t="shared" si="151"/>
        <v>0</v>
      </c>
    </row>
    <row r="603" spans="1:18" ht="12.75">
      <c r="A603" s="5"/>
      <c r="B603" s="23"/>
      <c r="C603" s="16" t="s">
        <v>845</v>
      </c>
      <c r="D603" s="17">
        <f aca="true" t="shared" si="159" ref="D603:I603">D601-D602</f>
        <v>-8767.779999999999</v>
      </c>
      <c r="E603" s="17">
        <f t="shared" si="159"/>
        <v>-12100</v>
      </c>
      <c r="F603" s="17">
        <f t="shared" si="159"/>
        <v>11976.059999999998</v>
      </c>
      <c r="G603" s="17">
        <f t="shared" si="159"/>
        <v>0</v>
      </c>
      <c r="H603" s="17">
        <f t="shared" si="159"/>
        <v>-12100</v>
      </c>
      <c r="I603" s="7">
        <f t="shared" si="159"/>
        <v>-12100</v>
      </c>
      <c r="J603" s="38"/>
      <c r="K603" s="33"/>
      <c r="R603" s="57">
        <f t="shared" si="151"/>
        <v>0</v>
      </c>
    </row>
    <row r="604" spans="1:18" ht="12.75">
      <c r="A604" s="5" t="s">
        <v>511</v>
      </c>
      <c r="B604" s="23" t="s">
        <v>33</v>
      </c>
      <c r="C604" s="14" t="s">
        <v>307</v>
      </c>
      <c r="D604" s="15">
        <v>4800</v>
      </c>
      <c r="E604" s="15">
        <v>4800</v>
      </c>
      <c r="F604" s="34">
        <v>4800</v>
      </c>
      <c r="G604" s="15"/>
      <c r="H604" s="15">
        <f>SUM(E604+G604)</f>
        <v>4800</v>
      </c>
      <c r="I604" s="6">
        <f>H604</f>
        <v>4800</v>
      </c>
      <c r="J604" s="31"/>
      <c r="K604" s="33" t="s">
        <v>1</v>
      </c>
      <c r="R604" s="57">
        <f t="shared" si="151"/>
        <v>0</v>
      </c>
    </row>
    <row r="605" spans="1:18" ht="12.75">
      <c r="A605" s="5"/>
      <c r="B605" s="23"/>
      <c r="C605" s="16" t="s">
        <v>843</v>
      </c>
      <c r="D605" s="17">
        <f aca="true" t="shared" si="160" ref="D605:I605">SUM(D604)</f>
        <v>4800</v>
      </c>
      <c r="E605" s="17">
        <f t="shared" si="160"/>
        <v>4800</v>
      </c>
      <c r="F605" s="17">
        <f t="shared" si="160"/>
        <v>4800</v>
      </c>
      <c r="G605" s="17">
        <f t="shared" si="160"/>
        <v>0</v>
      </c>
      <c r="H605" s="17">
        <f t="shared" si="160"/>
        <v>4800</v>
      </c>
      <c r="I605" s="7">
        <f t="shared" si="160"/>
        <v>4800</v>
      </c>
      <c r="J605" s="38"/>
      <c r="K605" s="33"/>
      <c r="R605" s="57">
        <f t="shared" si="151"/>
        <v>0</v>
      </c>
    </row>
    <row r="606" spans="1:18" ht="12.75">
      <c r="A606" s="5"/>
      <c r="B606" s="23"/>
      <c r="C606" s="16" t="s">
        <v>844</v>
      </c>
      <c r="D606" s="17">
        <f aca="true" t="shared" si="161" ref="D606:I606">SUM(0)</f>
        <v>0</v>
      </c>
      <c r="E606" s="17">
        <f t="shared" si="161"/>
        <v>0</v>
      </c>
      <c r="F606" s="17">
        <f t="shared" si="161"/>
        <v>0</v>
      </c>
      <c r="G606" s="17">
        <f t="shared" si="161"/>
        <v>0</v>
      </c>
      <c r="H606" s="17">
        <f t="shared" si="161"/>
        <v>0</v>
      </c>
      <c r="I606" s="7">
        <f t="shared" si="161"/>
        <v>0</v>
      </c>
      <c r="J606" s="38"/>
      <c r="K606" s="33"/>
      <c r="R606" s="57">
        <f t="shared" si="151"/>
        <v>0</v>
      </c>
    </row>
    <row r="607" spans="1:18" ht="12.75">
      <c r="A607" s="5"/>
      <c r="B607" s="23"/>
      <c r="C607" s="16" t="s">
        <v>845</v>
      </c>
      <c r="D607" s="17">
        <f aca="true" t="shared" si="162" ref="D607:I607">D605-D606</f>
        <v>4800</v>
      </c>
      <c r="E607" s="17">
        <f t="shared" si="162"/>
        <v>4800</v>
      </c>
      <c r="F607" s="17">
        <f t="shared" si="162"/>
        <v>4800</v>
      </c>
      <c r="G607" s="17">
        <f t="shared" si="162"/>
        <v>0</v>
      </c>
      <c r="H607" s="17">
        <f t="shared" si="162"/>
        <v>4800</v>
      </c>
      <c r="I607" s="7">
        <f t="shared" si="162"/>
        <v>4800</v>
      </c>
      <c r="J607" s="38"/>
      <c r="K607" s="33"/>
      <c r="R607" s="57">
        <f t="shared" si="151"/>
        <v>0</v>
      </c>
    </row>
    <row r="608" spans="1:18" ht="12.75">
      <c r="A608" s="5" t="s">
        <v>512</v>
      </c>
      <c r="B608" s="23" t="s">
        <v>506</v>
      </c>
      <c r="C608" s="14" t="s">
        <v>471</v>
      </c>
      <c r="D608" s="15">
        <v>136729.6</v>
      </c>
      <c r="E608" s="15">
        <v>140200</v>
      </c>
      <c r="F608" s="34">
        <v>119661.01</v>
      </c>
      <c r="G608" s="15"/>
      <c r="H608" s="15">
        <f aca="true" t="shared" si="163" ref="H608:H643">SUM(E608+G608)</f>
        <v>140200</v>
      </c>
      <c r="I608" s="43">
        <v>136300</v>
      </c>
      <c r="J608" s="31"/>
      <c r="K608" s="33" t="s">
        <v>513</v>
      </c>
      <c r="R608" s="57">
        <f t="shared" si="151"/>
        <v>0</v>
      </c>
    </row>
    <row r="609" spans="1:18" ht="12.75">
      <c r="A609" s="5" t="s">
        <v>512</v>
      </c>
      <c r="B609" s="23" t="s">
        <v>514</v>
      </c>
      <c r="C609" s="14" t="s">
        <v>515</v>
      </c>
      <c r="D609" s="15">
        <v>47651.67</v>
      </c>
      <c r="E609" s="15">
        <v>37300</v>
      </c>
      <c r="F609" s="34">
        <v>21796.29</v>
      </c>
      <c r="G609" s="15"/>
      <c r="H609" s="15">
        <f t="shared" si="163"/>
        <v>37300</v>
      </c>
      <c r="I609" s="6">
        <f>H609</f>
        <v>37300</v>
      </c>
      <c r="J609" s="31"/>
      <c r="K609" s="33" t="s">
        <v>513</v>
      </c>
      <c r="R609" s="57">
        <f t="shared" si="151"/>
        <v>0</v>
      </c>
    </row>
    <row r="610" spans="1:18" ht="12.75">
      <c r="A610" s="5" t="s">
        <v>512</v>
      </c>
      <c r="B610" s="23" t="s">
        <v>40</v>
      </c>
      <c r="C610" s="14" t="s">
        <v>41</v>
      </c>
      <c r="D610" s="15">
        <v>0</v>
      </c>
      <c r="E610" s="15">
        <v>0</v>
      </c>
      <c r="F610" s="34">
        <v>0</v>
      </c>
      <c r="G610" s="15"/>
      <c r="H610" s="15">
        <f t="shared" si="163"/>
        <v>0</v>
      </c>
      <c r="I610" s="6">
        <f>H610</f>
        <v>0</v>
      </c>
      <c r="J610" s="31"/>
      <c r="K610" s="33" t="s">
        <v>1</v>
      </c>
      <c r="R610" s="57">
        <f t="shared" si="151"/>
        <v>0</v>
      </c>
    </row>
    <row r="611" spans="1:18" ht="12.75">
      <c r="A611" s="5" t="s">
        <v>512</v>
      </c>
      <c r="B611" s="23" t="s">
        <v>516</v>
      </c>
      <c r="C611" s="14" t="s">
        <v>449</v>
      </c>
      <c r="D611" s="15">
        <v>100</v>
      </c>
      <c r="E611" s="15">
        <v>0</v>
      </c>
      <c r="F611" s="34">
        <v>0</v>
      </c>
      <c r="G611" s="15">
        <v>100</v>
      </c>
      <c r="H611" s="15">
        <f t="shared" si="163"/>
        <v>100</v>
      </c>
      <c r="I611" s="6">
        <f>H611</f>
        <v>100</v>
      </c>
      <c r="J611" s="31"/>
      <c r="K611" s="33" t="s">
        <v>1</v>
      </c>
      <c r="R611" s="57">
        <f t="shared" si="151"/>
        <v>0</v>
      </c>
    </row>
    <row r="612" spans="1:18" ht="12.75">
      <c r="A612" s="5" t="s">
        <v>512</v>
      </c>
      <c r="B612" s="23" t="s">
        <v>394</v>
      </c>
      <c r="C612" s="42" t="s">
        <v>860</v>
      </c>
      <c r="D612" s="15">
        <v>141793</v>
      </c>
      <c r="E612" s="15">
        <v>127400</v>
      </c>
      <c r="F612" s="34">
        <v>81171.7</v>
      </c>
      <c r="G612" s="15">
        <v>11600</v>
      </c>
      <c r="H612" s="15">
        <f t="shared" si="163"/>
        <v>139000</v>
      </c>
      <c r="I612" s="43">
        <v>62400</v>
      </c>
      <c r="J612" s="31"/>
      <c r="K612" s="33" t="s">
        <v>1</v>
      </c>
      <c r="R612" s="57">
        <f t="shared" si="151"/>
        <v>0</v>
      </c>
    </row>
    <row r="613" spans="1:18" ht="12.75">
      <c r="A613" s="5" t="s">
        <v>512</v>
      </c>
      <c r="B613" s="23" t="s">
        <v>517</v>
      </c>
      <c r="C613" s="14" t="s">
        <v>518</v>
      </c>
      <c r="D613" s="15">
        <v>4800</v>
      </c>
      <c r="E613" s="15">
        <v>0</v>
      </c>
      <c r="F613" s="34">
        <v>2800</v>
      </c>
      <c r="G613" s="15">
        <v>4800</v>
      </c>
      <c r="H613" s="15">
        <f t="shared" si="163"/>
        <v>4800</v>
      </c>
      <c r="I613" s="43">
        <v>0</v>
      </c>
      <c r="J613" s="31"/>
      <c r="K613" s="33" t="s">
        <v>513</v>
      </c>
      <c r="R613" s="57">
        <f t="shared" si="151"/>
        <v>0</v>
      </c>
    </row>
    <row r="614" spans="1:18" ht="12.75">
      <c r="A614" s="5" t="s">
        <v>512</v>
      </c>
      <c r="B614" s="23" t="s">
        <v>317</v>
      </c>
      <c r="C614" s="42" t="s">
        <v>862</v>
      </c>
      <c r="D614" s="15">
        <v>80720.53</v>
      </c>
      <c r="E614" s="15">
        <v>73400</v>
      </c>
      <c r="F614" s="34">
        <v>44226</v>
      </c>
      <c r="G614" s="15"/>
      <c r="H614" s="15">
        <f t="shared" si="163"/>
        <v>73400</v>
      </c>
      <c r="I614" s="43">
        <v>141800</v>
      </c>
      <c r="J614" s="31"/>
      <c r="K614" s="33" t="s">
        <v>1</v>
      </c>
      <c r="R614" s="57">
        <f t="shared" si="151"/>
        <v>0</v>
      </c>
    </row>
    <row r="615" spans="1:18" ht="12.75">
      <c r="A615" s="5" t="s">
        <v>512</v>
      </c>
      <c r="B615" s="23" t="s">
        <v>319</v>
      </c>
      <c r="C615" s="14" t="s">
        <v>519</v>
      </c>
      <c r="D615" s="15">
        <v>31551.5</v>
      </c>
      <c r="E615" s="15">
        <v>42000</v>
      </c>
      <c r="F615" s="34">
        <v>20489.9</v>
      </c>
      <c r="G615" s="15"/>
      <c r="H615" s="15">
        <f t="shared" si="163"/>
        <v>42000</v>
      </c>
      <c r="I615" s="43">
        <v>41700</v>
      </c>
      <c r="J615" s="31"/>
      <c r="K615" s="33" t="s">
        <v>513</v>
      </c>
      <c r="R615" s="57">
        <f t="shared" si="151"/>
        <v>0</v>
      </c>
    </row>
    <row r="616" spans="1:18" ht="12.75">
      <c r="A616" s="5" t="s">
        <v>512</v>
      </c>
      <c r="B616" s="23" t="s">
        <v>520</v>
      </c>
      <c r="C616" s="14" t="s">
        <v>521</v>
      </c>
      <c r="D616" s="15">
        <v>7695.35</v>
      </c>
      <c r="E616" s="15">
        <v>3200</v>
      </c>
      <c r="F616" s="34">
        <v>12686.7</v>
      </c>
      <c r="G616" s="15">
        <v>9400</v>
      </c>
      <c r="H616" s="15">
        <f t="shared" si="163"/>
        <v>12600</v>
      </c>
      <c r="I616" s="43">
        <v>15000</v>
      </c>
      <c r="J616" s="31"/>
      <c r="K616" s="33" t="s">
        <v>513</v>
      </c>
      <c r="R616" s="57">
        <f t="shared" si="151"/>
        <v>0</v>
      </c>
    </row>
    <row r="617" spans="1:18" ht="12.75">
      <c r="A617" s="5" t="s">
        <v>512</v>
      </c>
      <c r="B617" s="23" t="s">
        <v>522</v>
      </c>
      <c r="C617" s="14" t="s">
        <v>523</v>
      </c>
      <c r="D617" s="15">
        <v>0</v>
      </c>
      <c r="E617" s="15">
        <v>0</v>
      </c>
      <c r="F617" s="34">
        <v>0</v>
      </c>
      <c r="G617" s="15"/>
      <c r="H617" s="15">
        <f t="shared" si="163"/>
        <v>0</v>
      </c>
      <c r="I617" s="6">
        <f>H617</f>
        <v>0</v>
      </c>
      <c r="J617" s="31"/>
      <c r="K617" s="33" t="s">
        <v>513</v>
      </c>
      <c r="R617" s="57">
        <f t="shared" si="151"/>
        <v>0</v>
      </c>
    </row>
    <row r="618" spans="1:18" ht="12.75">
      <c r="A618" s="5" t="s">
        <v>512</v>
      </c>
      <c r="B618" s="23" t="s">
        <v>59</v>
      </c>
      <c r="C618" s="14" t="s">
        <v>60</v>
      </c>
      <c r="D618" s="15">
        <v>78.06</v>
      </c>
      <c r="E618" s="15">
        <v>0</v>
      </c>
      <c r="F618" s="34">
        <v>1475.34</v>
      </c>
      <c r="G618" s="15"/>
      <c r="H618" s="15">
        <f t="shared" si="163"/>
        <v>0</v>
      </c>
      <c r="I618" s="6">
        <f aca="true" t="shared" si="164" ref="I618:I634">H618</f>
        <v>0</v>
      </c>
      <c r="J618" s="31"/>
      <c r="K618" s="33" t="s">
        <v>513</v>
      </c>
      <c r="R618" s="57">
        <f t="shared" si="151"/>
        <v>0</v>
      </c>
    </row>
    <row r="619" spans="1:18" ht="12.75">
      <c r="A619" s="5" t="s">
        <v>512</v>
      </c>
      <c r="B619" s="23" t="s">
        <v>5</v>
      </c>
      <c r="C619" s="14" t="s">
        <v>6</v>
      </c>
      <c r="D619" s="15">
        <v>12175.42</v>
      </c>
      <c r="E619" s="15">
        <v>22400</v>
      </c>
      <c r="F619" s="34">
        <v>9933.96</v>
      </c>
      <c r="G619" s="15">
        <v>-900</v>
      </c>
      <c r="H619" s="15">
        <f t="shared" si="163"/>
        <v>21500</v>
      </c>
      <c r="I619" s="43">
        <v>19600</v>
      </c>
      <c r="J619" s="31"/>
      <c r="K619" s="33" t="s">
        <v>868</v>
      </c>
      <c r="R619" s="57">
        <f t="shared" si="151"/>
        <v>-1900</v>
      </c>
    </row>
    <row r="620" spans="1:18" ht="12.75">
      <c r="A620" s="5" t="s">
        <v>512</v>
      </c>
      <c r="B620" s="23" t="s">
        <v>7</v>
      </c>
      <c r="C620" s="14" t="s">
        <v>8</v>
      </c>
      <c r="D620" s="15">
        <v>387923.53</v>
      </c>
      <c r="E620" s="15">
        <v>401900</v>
      </c>
      <c r="F620" s="34">
        <v>184769.19</v>
      </c>
      <c r="G620" s="15"/>
      <c r="H620" s="15">
        <f t="shared" si="163"/>
        <v>401900</v>
      </c>
      <c r="I620" s="43">
        <v>435900</v>
      </c>
      <c r="J620" s="31"/>
      <c r="K620" s="33" t="s">
        <v>868</v>
      </c>
      <c r="R620" s="57">
        <f t="shared" si="151"/>
        <v>34000</v>
      </c>
    </row>
    <row r="621" spans="1:18" ht="12.75">
      <c r="A621" s="5" t="s">
        <v>512</v>
      </c>
      <c r="B621" s="23" t="s">
        <v>9</v>
      </c>
      <c r="C621" s="14" t="s">
        <v>10</v>
      </c>
      <c r="D621" s="15">
        <v>7845.39</v>
      </c>
      <c r="E621" s="15">
        <v>16200</v>
      </c>
      <c r="F621" s="34">
        <v>0</v>
      </c>
      <c r="G621" s="15">
        <v>-1000</v>
      </c>
      <c r="H621" s="15">
        <f t="shared" si="163"/>
        <v>15200</v>
      </c>
      <c r="I621" s="43">
        <v>5800</v>
      </c>
      <c r="J621" s="31"/>
      <c r="K621" s="33" t="s">
        <v>868</v>
      </c>
      <c r="R621" s="57">
        <f t="shared" si="151"/>
        <v>-9400</v>
      </c>
    </row>
    <row r="622" spans="1:18" ht="12.75">
      <c r="A622" s="5" t="s">
        <v>512</v>
      </c>
      <c r="B622" s="23" t="s">
        <v>11</v>
      </c>
      <c r="C622" s="14" t="s">
        <v>12</v>
      </c>
      <c r="D622" s="15">
        <v>34264.2</v>
      </c>
      <c r="E622" s="15">
        <v>34100</v>
      </c>
      <c r="F622" s="34">
        <v>16311.6</v>
      </c>
      <c r="G622" s="15"/>
      <c r="H622" s="15">
        <f t="shared" si="163"/>
        <v>34100</v>
      </c>
      <c r="I622" s="43">
        <v>36900</v>
      </c>
      <c r="J622" s="31"/>
      <c r="K622" s="33" t="s">
        <v>868</v>
      </c>
      <c r="R622" s="57">
        <f t="shared" si="151"/>
        <v>2800</v>
      </c>
    </row>
    <row r="623" spans="1:18" ht="12.75">
      <c r="A623" s="5" t="s">
        <v>512</v>
      </c>
      <c r="B623" s="23" t="s">
        <v>13</v>
      </c>
      <c r="C623" s="14" t="s">
        <v>14</v>
      </c>
      <c r="D623" s="15">
        <v>80644.82</v>
      </c>
      <c r="E623" s="15">
        <v>80600</v>
      </c>
      <c r="F623" s="34">
        <v>38436.5</v>
      </c>
      <c r="G623" s="15"/>
      <c r="H623" s="15">
        <f t="shared" si="163"/>
        <v>80600</v>
      </c>
      <c r="I623" s="43">
        <v>86700</v>
      </c>
      <c r="J623" s="31"/>
      <c r="K623" s="33" t="s">
        <v>868</v>
      </c>
      <c r="R623" s="57">
        <f t="shared" si="151"/>
        <v>6100</v>
      </c>
    </row>
    <row r="624" spans="1:18" ht="12.75">
      <c r="A624" s="5" t="s">
        <v>512</v>
      </c>
      <c r="B624" s="23" t="s">
        <v>181</v>
      </c>
      <c r="C624" s="14" t="s">
        <v>182</v>
      </c>
      <c r="D624" s="15">
        <v>6466.65</v>
      </c>
      <c r="E624" s="15">
        <v>5000</v>
      </c>
      <c r="F624" s="34">
        <v>1174.13</v>
      </c>
      <c r="G624" s="15"/>
      <c r="H624" s="15">
        <f t="shared" si="163"/>
        <v>5000</v>
      </c>
      <c r="I624" s="6">
        <f t="shared" si="164"/>
        <v>5000</v>
      </c>
      <c r="J624" s="31"/>
      <c r="K624" s="33" t="s">
        <v>870</v>
      </c>
      <c r="R624" s="57">
        <f t="shared" si="151"/>
        <v>0</v>
      </c>
    </row>
    <row r="625" spans="1:18" ht="12.75">
      <c r="A625" s="5" t="s">
        <v>512</v>
      </c>
      <c r="B625" s="23" t="s">
        <v>71</v>
      </c>
      <c r="C625" s="14" t="s">
        <v>72</v>
      </c>
      <c r="D625" s="15">
        <v>4000</v>
      </c>
      <c r="E625" s="15">
        <v>4000</v>
      </c>
      <c r="F625" s="34">
        <v>0</v>
      </c>
      <c r="G625" s="15"/>
      <c r="H625" s="15">
        <f t="shared" si="163"/>
        <v>4000</v>
      </c>
      <c r="I625" s="6">
        <f t="shared" si="164"/>
        <v>4000</v>
      </c>
      <c r="J625" s="31"/>
      <c r="K625" s="33" t="s">
        <v>870</v>
      </c>
      <c r="R625" s="57">
        <f t="shared" si="151"/>
        <v>0</v>
      </c>
    </row>
    <row r="626" spans="1:18" ht="12.75">
      <c r="A626" s="5" t="s">
        <v>512</v>
      </c>
      <c r="B626" s="23" t="s">
        <v>524</v>
      </c>
      <c r="C626" s="14" t="s">
        <v>525</v>
      </c>
      <c r="D626" s="15">
        <v>973.2</v>
      </c>
      <c r="E626" s="15">
        <v>1500</v>
      </c>
      <c r="F626" s="34">
        <v>96.39</v>
      </c>
      <c r="G626" s="15"/>
      <c r="H626" s="15">
        <f t="shared" si="163"/>
        <v>1500</v>
      </c>
      <c r="I626" s="6">
        <f t="shared" si="164"/>
        <v>1500</v>
      </c>
      <c r="J626" s="31"/>
      <c r="K626" s="33" t="s">
        <v>287</v>
      </c>
      <c r="R626" s="57">
        <f t="shared" si="151"/>
        <v>0</v>
      </c>
    </row>
    <row r="627" spans="1:18" ht="12.75">
      <c r="A627" s="5" t="s">
        <v>512</v>
      </c>
      <c r="B627" s="23" t="s">
        <v>73</v>
      </c>
      <c r="C627" s="14" t="s">
        <v>74</v>
      </c>
      <c r="D627" s="15">
        <v>2164.27</v>
      </c>
      <c r="E627" s="15">
        <v>2000</v>
      </c>
      <c r="F627" s="34">
        <v>841.34</v>
      </c>
      <c r="G627" s="15">
        <v>-500</v>
      </c>
      <c r="H627" s="15">
        <f t="shared" si="163"/>
        <v>1500</v>
      </c>
      <c r="I627" s="6">
        <f t="shared" si="164"/>
        <v>1500</v>
      </c>
      <c r="J627" s="31"/>
      <c r="K627" s="33" t="s">
        <v>513</v>
      </c>
      <c r="R627" s="57">
        <f t="shared" si="151"/>
        <v>0</v>
      </c>
    </row>
    <row r="628" spans="1:18" ht="12.75">
      <c r="A628" s="5" t="s">
        <v>512</v>
      </c>
      <c r="B628" s="23" t="s">
        <v>78</v>
      </c>
      <c r="C628" s="14" t="s">
        <v>79</v>
      </c>
      <c r="D628" s="15">
        <v>0</v>
      </c>
      <c r="E628" s="15">
        <v>0</v>
      </c>
      <c r="F628" s="34">
        <v>0</v>
      </c>
      <c r="G628" s="15"/>
      <c r="H628" s="15">
        <f t="shared" si="163"/>
        <v>0</v>
      </c>
      <c r="I628" s="6">
        <f t="shared" si="164"/>
        <v>0</v>
      </c>
      <c r="J628" s="31"/>
      <c r="K628" s="33" t="s">
        <v>1</v>
      </c>
      <c r="R628" s="57">
        <f t="shared" si="151"/>
        <v>0</v>
      </c>
    </row>
    <row r="629" spans="1:18" ht="12.75">
      <c r="A629" s="5" t="s">
        <v>512</v>
      </c>
      <c r="B629" s="23" t="s">
        <v>88</v>
      </c>
      <c r="C629" s="14" t="s">
        <v>89</v>
      </c>
      <c r="D629" s="15">
        <v>14509.59</v>
      </c>
      <c r="E629" s="15">
        <v>20000</v>
      </c>
      <c r="F629" s="34">
        <v>13667.66</v>
      </c>
      <c r="G629" s="15">
        <v>-1200</v>
      </c>
      <c r="H629" s="15">
        <f t="shared" si="163"/>
        <v>18800</v>
      </c>
      <c r="I629" s="6">
        <f t="shared" si="164"/>
        <v>18800</v>
      </c>
      <c r="J629" s="31"/>
      <c r="K629" s="33" t="s">
        <v>869</v>
      </c>
      <c r="R629" s="57">
        <f t="shared" si="151"/>
        <v>0</v>
      </c>
    </row>
    <row r="630" spans="1:18" ht="12.75">
      <c r="A630" s="5" t="s">
        <v>512</v>
      </c>
      <c r="B630" s="23" t="s">
        <v>90</v>
      </c>
      <c r="C630" s="14" t="s">
        <v>91</v>
      </c>
      <c r="D630" s="15">
        <v>22730.49</v>
      </c>
      <c r="E630" s="15">
        <v>25000</v>
      </c>
      <c r="F630" s="34">
        <v>16478.09</v>
      </c>
      <c r="G630" s="15"/>
      <c r="H630" s="15">
        <f t="shared" si="163"/>
        <v>25000</v>
      </c>
      <c r="I630" s="6">
        <f t="shared" si="164"/>
        <v>25000</v>
      </c>
      <c r="J630" s="31"/>
      <c r="K630" s="33" t="s">
        <v>869</v>
      </c>
      <c r="R630" s="57">
        <f t="shared" si="151"/>
        <v>0</v>
      </c>
    </row>
    <row r="631" spans="1:18" ht="12.75">
      <c r="A631" s="5" t="s">
        <v>512</v>
      </c>
      <c r="B631" s="23" t="s">
        <v>92</v>
      </c>
      <c r="C631" s="14" t="s">
        <v>93</v>
      </c>
      <c r="D631" s="15">
        <v>1937.86</v>
      </c>
      <c r="E631" s="15">
        <v>5000</v>
      </c>
      <c r="F631" s="34">
        <v>1846.46</v>
      </c>
      <c r="G631" s="15"/>
      <c r="H631" s="15">
        <f t="shared" si="163"/>
        <v>5000</v>
      </c>
      <c r="I631" s="6">
        <f t="shared" si="164"/>
        <v>5000</v>
      </c>
      <c r="J631" s="31"/>
      <c r="K631" s="33" t="s">
        <v>869</v>
      </c>
      <c r="R631" s="57">
        <f t="shared" si="151"/>
        <v>0</v>
      </c>
    </row>
    <row r="632" spans="1:18" ht="12.75">
      <c r="A632" s="5" t="s">
        <v>512</v>
      </c>
      <c r="B632" s="23" t="s">
        <v>526</v>
      </c>
      <c r="C632" s="14" t="s">
        <v>527</v>
      </c>
      <c r="D632" s="15">
        <v>2194.37</v>
      </c>
      <c r="E632" s="15">
        <v>2200</v>
      </c>
      <c r="F632" s="34">
        <v>596.52</v>
      </c>
      <c r="G632" s="15"/>
      <c r="H632" s="15">
        <f t="shared" si="163"/>
        <v>2200</v>
      </c>
      <c r="I632" s="6">
        <f t="shared" si="164"/>
        <v>2200</v>
      </c>
      <c r="J632" s="31"/>
      <c r="K632" s="33"/>
      <c r="R632" s="57">
        <f t="shared" si="151"/>
        <v>0</v>
      </c>
    </row>
    <row r="633" spans="1:18" ht="12.75">
      <c r="A633" s="5" t="s">
        <v>512</v>
      </c>
      <c r="B633" s="23" t="s">
        <v>103</v>
      </c>
      <c r="C633" s="14" t="s">
        <v>104</v>
      </c>
      <c r="D633" s="15">
        <v>0</v>
      </c>
      <c r="E633" s="15">
        <v>500</v>
      </c>
      <c r="F633" s="34">
        <v>0</v>
      </c>
      <c r="G633" s="15">
        <v>-500</v>
      </c>
      <c r="H633" s="15">
        <f t="shared" si="163"/>
        <v>0</v>
      </c>
      <c r="I633" s="6">
        <f t="shared" si="164"/>
        <v>0</v>
      </c>
      <c r="J633" s="31"/>
      <c r="K633" s="33" t="s">
        <v>513</v>
      </c>
      <c r="R633" s="57">
        <f t="shared" si="151"/>
        <v>0</v>
      </c>
    </row>
    <row r="634" spans="1:18" ht="12.75">
      <c r="A634" s="5" t="s">
        <v>512</v>
      </c>
      <c r="B634" s="23" t="s">
        <v>528</v>
      </c>
      <c r="C634" s="14" t="s">
        <v>529</v>
      </c>
      <c r="D634" s="15">
        <v>526.96</v>
      </c>
      <c r="E634" s="15">
        <v>700</v>
      </c>
      <c r="F634" s="34">
        <v>174.75</v>
      </c>
      <c r="G634" s="15"/>
      <c r="H634" s="15">
        <f t="shared" si="163"/>
        <v>700</v>
      </c>
      <c r="I634" s="6">
        <f t="shared" si="164"/>
        <v>700</v>
      </c>
      <c r="J634" s="31"/>
      <c r="K634" s="33" t="s">
        <v>513</v>
      </c>
      <c r="R634" s="57">
        <f t="shared" si="151"/>
        <v>0</v>
      </c>
    </row>
    <row r="635" spans="1:18" ht="12.75">
      <c r="A635" s="5" t="s">
        <v>512</v>
      </c>
      <c r="B635" s="23" t="s">
        <v>530</v>
      </c>
      <c r="C635" s="14" t="s">
        <v>531</v>
      </c>
      <c r="D635" s="15">
        <v>5299.91</v>
      </c>
      <c r="E635" s="15">
        <v>0</v>
      </c>
      <c r="F635" s="34">
        <v>1329.17</v>
      </c>
      <c r="G635" s="15">
        <v>4900</v>
      </c>
      <c r="H635" s="15">
        <f t="shared" si="163"/>
        <v>4900</v>
      </c>
      <c r="I635" s="43">
        <v>0</v>
      </c>
      <c r="J635" s="31"/>
      <c r="K635" s="33" t="s">
        <v>513</v>
      </c>
      <c r="R635" s="57">
        <f t="shared" si="151"/>
        <v>0</v>
      </c>
    </row>
    <row r="636" spans="1:18" ht="12.75">
      <c r="A636" s="5" t="s">
        <v>512</v>
      </c>
      <c r="B636" s="23" t="s">
        <v>349</v>
      </c>
      <c r="C636" s="14" t="s">
        <v>350</v>
      </c>
      <c r="D636" s="15">
        <v>84.5</v>
      </c>
      <c r="E636" s="15">
        <v>0</v>
      </c>
      <c r="F636" s="34">
        <v>140.4</v>
      </c>
      <c r="G636" s="15">
        <v>200</v>
      </c>
      <c r="H636" s="15">
        <f t="shared" si="163"/>
        <v>200</v>
      </c>
      <c r="I636" s="6">
        <f>H636</f>
        <v>200</v>
      </c>
      <c r="J636" s="31"/>
      <c r="K636" s="33" t="s">
        <v>513</v>
      </c>
      <c r="R636" s="57">
        <f t="shared" si="151"/>
        <v>0</v>
      </c>
    </row>
    <row r="637" spans="1:18" ht="12.75">
      <c r="A637" s="5" t="s">
        <v>512</v>
      </c>
      <c r="B637" s="23" t="s">
        <v>28</v>
      </c>
      <c r="C637" s="14" t="s">
        <v>29</v>
      </c>
      <c r="D637" s="15">
        <v>6570.64</v>
      </c>
      <c r="E637" s="15">
        <v>6600</v>
      </c>
      <c r="F637" s="34">
        <v>7723.48</v>
      </c>
      <c r="G637" s="15">
        <v>1200</v>
      </c>
      <c r="H637" s="15">
        <f t="shared" si="163"/>
        <v>7800</v>
      </c>
      <c r="I637" s="43">
        <v>8000</v>
      </c>
      <c r="J637" s="31"/>
      <c r="K637" s="33" t="s">
        <v>1</v>
      </c>
      <c r="R637" s="57">
        <f t="shared" si="151"/>
        <v>0</v>
      </c>
    </row>
    <row r="638" spans="1:18" ht="12.75">
      <c r="A638" s="5" t="s">
        <v>512</v>
      </c>
      <c r="B638" s="23" t="s">
        <v>117</v>
      </c>
      <c r="C638" s="14" t="s">
        <v>118</v>
      </c>
      <c r="D638" s="15">
        <v>469.89</v>
      </c>
      <c r="E638" s="15">
        <v>500</v>
      </c>
      <c r="F638" s="34">
        <v>287.38</v>
      </c>
      <c r="G638" s="15"/>
      <c r="H638" s="15">
        <f t="shared" si="163"/>
        <v>500</v>
      </c>
      <c r="I638" s="6">
        <f aca="true" t="shared" si="165" ref="I638:I643">H638</f>
        <v>500</v>
      </c>
      <c r="J638" s="31"/>
      <c r="K638" s="33" t="s">
        <v>513</v>
      </c>
      <c r="R638" s="57">
        <f t="shared" si="151"/>
        <v>0</v>
      </c>
    </row>
    <row r="639" spans="1:18" ht="12.75">
      <c r="A639" s="5" t="s">
        <v>512</v>
      </c>
      <c r="B639" s="23" t="s">
        <v>206</v>
      </c>
      <c r="C639" s="14" t="s">
        <v>207</v>
      </c>
      <c r="D639" s="15">
        <v>78.06</v>
      </c>
      <c r="E639" s="15">
        <v>0</v>
      </c>
      <c r="F639" s="34">
        <v>0</v>
      </c>
      <c r="G639" s="15"/>
      <c r="H639" s="15">
        <f t="shared" si="163"/>
        <v>0</v>
      </c>
      <c r="I639" s="6">
        <f t="shared" si="165"/>
        <v>0</v>
      </c>
      <c r="J639" s="31"/>
      <c r="K639" s="33" t="s">
        <v>1</v>
      </c>
      <c r="R639" s="57">
        <f t="shared" si="151"/>
        <v>0</v>
      </c>
    </row>
    <row r="640" spans="1:18" ht="12.75">
      <c r="A640" s="5" t="s">
        <v>512</v>
      </c>
      <c r="B640" s="23" t="s">
        <v>133</v>
      </c>
      <c r="C640" s="14" t="s">
        <v>134</v>
      </c>
      <c r="D640" s="15">
        <v>47.94</v>
      </c>
      <c r="E640" s="15">
        <v>100</v>
      </c>
      <c r="F640" s="34">
        <v>47.94</v>
      </c>
      <c r="G640" s="15"/>
      <c r="H640" s="15">
        <f t="shared" si="163"/>
        <v>100</v>
      </c>
      <c r="I640" s="6">
        <f t="shared" si="165"/>
        <v>100</v>
      </c>
      <c r="J640" s="31"/>
      <c r="K640" s="33" t="s">
        <v>513</v>
      </c>
      <c r="R640" s="57">
        <f t="shared" si="151"/>
        <v>0</v>
      </c>
    </row>
    <row r="641" spans="1:18" ht="12.75">
      <c r="A641" s="5" t="s">
        <v>512</v>
      </c>
      <c r="B641" s="23" t="s">
        <v>532</v>
      </c>
      <c r="C641" s="14" t="s">
        <v>533</v>
      </c>
      <c r="D641" s="15">
        <v>5462.01</v>
      </c>
      <c r="E641" s="15">
        <v>0</v>
      </c>
      <c r="F641" s="34">
        <v>0</v>
      </c>
      <c r="G641" s="15"/>
      <c r="H641" s="15">
        <f t="shared" si="163"/>
        <v>0</v>
      </c>
      <c r="I641" s="6">
        <f t="shared" si="165"/>
        <v>0</v>
      </c>
      <c r="J641" s="31"/>
      <c r="K641" s="33" t="s">
        <v>513</v>
      </c>
      <c r="R641" s="57">
        <f t="shared" si="151"/>
        <v>0</v>
      </c>
    </row>
    <row r="642" spans="1:18" ht="12.75">
      <c r="A642" s="5" t="s">
        <v>512</v>
      </c>
      <c r="B642" s="23" t="s">
        <v>436</v>
      </c>
      <c r="C642" s="14" t="s">
        <v>437</v>
      </c>
      <c r="D642" s="15">
        <v>15300</v>
      </c>
      <c r="E642" s="15">
        <v>15300</v>
      </c>
      <c r="F642" s="34">
        <v>0</v>
      </c>
      <c r="G642" s="15"/>
      <c r="H642" s="15">
        <f t="shared" si="163"/>
        <v>15300</v>
      </c>
      <c r="I642" s="6">
        <f t="shared" si="165"/>
        <v>15300</v>
      </c>
      <c r="J642" s="31"/>
      <c r="K642" s="33" t="s">
        <v>1</v>
      </c>
      <c r="R642" s="57">
        <f t="shared" si="151"/>
        <v>0</v>
      </c>
    </row>
    <row r="643" spans="1:18" ht="12.75">
      <c r="A643" s="5" t="s">
        <v>512</v>
      </c>
      <c r="B643" s="23" t="s">
        <v>438</v>
      </c>
      <c r="C643" s="14" t="s">
        <v>439</v>
      </c>
      <c r="D643" s="15">
        <v>24700</v>
      </c>
      <c r="E643" s="15">
        <v>24700</v>
      </c>
      <c r="F643" s="34">
        <v>0</v>
      </c>
      <c r="G643" s="15"/>
      <c r="H643" s="15">
        <f t="shared" si="163"/>
        <v>24700</v>
      </c>
      <c r="I643" s="6">
        <f t="shared" si="165"/>
        <v>24700</v>
      </c>
      <c r="J643" s="31"/>
      <c r="K643" s="33" t="s">
        <v>1</v>
      </c>
      <c r="R643" s="57">
        <f aca="true" t="shared" si="166" ref="R643:R706">IF(K643="SN 01",I643-H643,0)</f>
        <v>0</v>
      </c>
    </row>
    <row r="644" spans="1:18" ht="12.75">
      <c r="A644" s="5"/>
      <c r="B644" s="23"/>
      <c r="C644" s="16" t="s">
        <v>843</v>
      </c>
      <c r="D644" s="17">
        <f aca="true" t="shared" si="167" ref="D644:I644">SUM(D608:D618)</f>
        <v>451119.71</v>
      </c>
      <c r="E644" s="17">
        <f t="shared" si="167"/>
        <v>423500</v>
      </c>
      <c r="F644" s="17">
        <f t="shared" si="167"/>
        <v>304306.94000000006</v>
      </c>
      <c r="G644" s="17">
        <f t="shared" si="167"/>
        <v>25900</v>
      </c>
      <c r="H644" s="17">
        <f t="shared" si="167"/>
        <v>449400</v>
      </c>
      <c r="I644" s="7">
        <f t="shared" si="167"/>
        <v>434600</v>
      </c>
      <c r="J644" s="38"/>
      <c r="K644" s="33"/>
      <c r="R644" s="57">
        <f t="shared" si="166"/>
        <v>0</v>
      </c>
    </row>
    <row r="645" spans="1:18" ht="12.75">
      <c r="A645" s="5"/>
      <c r="B645" s="23"/>
      <c r="C645" s="16" t="s">
        <v>844</v>
      </c>
      <c r="D645" s="17">
        <f aca="true" t="shared" si="168" ref="D645:I645">SUM(D619:D643)</f>
        <v>636369.7</v>
      </c>
      <c r="E645" s="17">
        <f t="shared" si="168"/>
        <v>668300</v>
      </c>
      <c r="F645" s="17">
        <f t="shared" si="168"/>
        <v>293854.9600000001</v>
      </c>
      <c r="G645" s="17">
        <f t="shared" si="168"/>
        <v>2200</v>
      </c>
      <c r="H645" s="17">
        <f t="shared" si="168"/>
        <v>670500</v>
      </c>
      <c r="I645" s="7">
        <f t="shared" si="168"/>
        <v>697400</v>
      </c>
      <c r="J645" s="38"/>
      <c r="K645" s="33"/>
      <c r="R645" s="57">
        <f t="shared" si="166"/>
        <v>0</v>
      </c>
    </row>
    <row r="646" spans="1:18" ht="12.75">
      <c r="A646" s="5"/>
      <c r="B646" s="23"/>
      <c r="C646" s="16" t="s">
        <v>845</v>
      </c>
      <c r="D646" s="17">
        <f aca="true" t="shared" si="169" ref="D646:I646">D644-D645</f>
        <v>-185249.98999999993</v>
      </c>
      <c r="E646" s="17">
        <f t="shared" si="169"/>
        <v>-244800</v>
      </c>
      <c r="F646" s="17">
        <f t="shared" si="169"/>
        <v>10451.979999999981</v>
      </c>
      <c r="G646" s="17">
        <f t="shared" si="169"/>
        <v>23700</v>
      </c>
      <c r="H646" s="17">
        <f t="shared" si="169"/>
        <v>-221100</v>
      </c>
      <c r="I646" s="7">
        <f t="shared" si="169"/>
        <v>-262800</v>
      </c>
      <c r="J646" s="38"/>
      <c r="K646" s="33"/>
      <c r="R646" s="57">
        <f t="shared" si="166"/>
        <v>0</v>
      </c>
    </row>
    <row r="647" spans="1:18" ht="12.75">
      <c r="A647" s="5" t="s">
        <v>534</v>
      </c>
      <c r="B647" s="23" t="s">
        <v>33</v>
      </c>
      <c r="C647" s="14" t="s">
        <v>307</v>
      </c>
      <c r="D647" s="15">
        <v>42400</v>
      </c>
      <c r="E647" s="15">
        <v>42400</v>
      </c>
      <c r="F647" s="34">
        <v>42400</v>
      </c>
      <c r="G647" s="15"/>
      <c r="H647" s="15">
        <f aca="true" t="shared" si="170" ref="H647:H659">SUM(E647+G647)</f>
        <v>42400</v>
      </c>
      <c r="I647" s="6">
        <f>H647</f>
        <v>42400</v>
      </c>
      <c r="J647" s="31"/>
      <c r="K647" s="33" t="s">
        <v>287</v>
      </c>
      <c r="R647" s="57">
        <f t="shared" si="166"/>
        <v>0</v>
      </c>
    </row>
    <row r="648" spans="1:18" ht="12.75">
      <c r="A648" s="5" t="s">
        <v>534</v>
      </c>
      <c r="B648" s="23" t="s">
        <v>40</v>
      </c>
      <c r="C648" s="14" t="s">
        <v>41</v>
      </c>
      <c r="D648" s="15">
        <v>0</v>
      </c>
      <c r="E648" s="15">
        <v>0</v>
      </c>
      <c r="F648" s="34">
        <v>0</v>
      </c>
      <c r="G648" s="15"/>
      <c r="H648" s="15">
        <f t="shared" si="170"/>
        <v>0</v>
      </c>
      <c r="I648" s="6">
        <f>H648</f>
        <v>0</v>
      </c>
      <c r="J648" s="31"/>
      <c r="K648" s="33" t="s">
        <v>1</v>
      </c>
      <c r="R648" s="57">
        <f t="shared" si="166"/>
        <v>0</v>
      </c>
    </row>
    <row r="649" spans="1:18" ht="12.75">
      <c r="A649" s="5" t="s">
        <v>534</v>
      </c>
      <c r="B649" s="23" t="s">
        <v>535</v>
      </c>
      <c r="C649" s="14" t="s">
        <v>536</v>
      </c>
      <c r="D649" s="15">
        <v>0</v>
      </c>
      <c r="E649" s="15">
        <v>0</v>
      </c>
      <c r="F649" s="34">
        <v>0</v>
      </c>
      <c r="G649" s="15"/>
      <c r="H649" s="15">
        <f t="shared" si="170"/>
        <v>0</v>
      </c>
      <c r="I649" s="6">
        <f aca="true" t="shared" si="171" ref="I649:I659">H649</f>
        <v>0</v>
      </c>
      <c r="J649" s="31"/>
      <c r="K649" s="33" t="s">
        <v>513</v>
      </c>
      <c r="R649" s="57">
        <f t="shared" si="166"/>
        <v>0</v>
      </c>
    </row>
    <row r="650" spans="1:18" ht="12.75">
      <c r="A650" s="5" t="s">
        <v>534</v>
      </c>
      <c r="B650" s="23" t="s">
        <v>520</v>
      </c>
      <c r="C650" s="14" t="s">
        <v>521</v>
      </c>
      <c r="D650" s="15">
        <v>0</v>
      </c>
      <c r="E650" s="15">
        <v>0</v>
      </c>
      <c r="F650" s="34">
        <v>0</v>
      </c>
      <c r="G650" s="15"/>
      <c r="H650" s="15">
        <f t="shared" si="170"/>
        <v>0</v>
      </c>
      <c r="I650" s="6">
        <f t="shared" si="171"/>
        <v>0</v>
      </c>
      <c r="J650" s="31"/>
      <c r="K650" s="33" t="s">
        <v>513</v>
      </c>
      <c r="R650" s="57">
        <f t="shared" si="166"/>
        <v>0</v>
      </c>
    </row>
    <row r="651" spans="1:18" ht="12.75">
      <c r="A651" s="5" t="s">
        <v>534</v>
      </c>
      <c r="B651" s="23" t="s">
        <v>5</v>
      </c>
      <c r="C651" s="14" t="s">
        <v>6</v>
      </c>
      <c r="D651" s="15">
        <v>0</v>
      </c>
      <c r="E651" s="15">
        <v>0</v>
      </c>
      <c r="F651" s="34">
        <v>0</v>
      </c>
      <c r="G651" s="15"/>
      <c r="H651" s="15">
        <f t="shared" si="170"/>
        <v>0</v>
      </c>
      <c r="I651" s="6">
        <f t="shared" si="171"/>
        <v>0</v>
      </c>
      <c r="J651" s="31"/>
      <c r="K651" s="33" t="s">
        <v>868</v>
      </c>
      <c r="R651" s="57">
        <f t="shared" si="166"/>
        <v>0</v>
      </c>
    </row>
    <row r="652" spans="1:18" ht="12.75">
      <c r="A652" s="5" t="s">
        <v>534</v>
      </c>
      <c r="B652" s="23" t="s">
        <v>9</v>
      </c>
      <c r="C652" s="14" t="s">
        <v>10</v>
      </c>
      <c r="D652" s="15">
        <v>0</v>
      </c>
      <c r="E652" s="15">
        <v>0</v>
      </c>
      <c r="F652" s="34">
        <v>0</v>
      </c>
      <c r="G652" s="15"/>
      <c r="H652" s="15">
        <f t="shared" si="170"/>
        <v>0</v>
      </c>
      <c r="I652" s="6">
        <f t="shared" si="171"/>
        <v>0</v>
      </c>
      <c r="J652" s="31"/>
      <c r="K652" s="33" t="s">
        <v>868</v>
      </c>
      <c r="R652" s="57">
        <f t="shared" si="166"/>
        <v>0</v>
      </c>
    </row>
    <row r="653" spans="1:18" ht="12.75">
      <c r="A653" s="5" t="s">
        <v>534</v>
      </c>
      <c r="B653" s="23" t="s">
        <v>181</v>
      </c>
      <c r="C653" s="14" t="s">
        <v>182</v>
      </c>
      <c r="D653" s="15">
        <v>2475.67</v>
      </c>
      <c r="E653" s="15">
        <v>3000</v>
      </c>
      <c r="F653" s="34">
        <v>3187.01</v>
      </c>
      <c r="G653" s="15"/>
      <c r="H653" s="15">
        <f t="shared" si="170"/>
        <v>3000</v>
      </c>
      <c r="I653" s="6">
        <f t="shared" si="171"/>
        <v>3000</v>
      </c>
      <c r="J653" s="31"/>
      <c r="K653" s="33" t="s">
        <v>870</v>
      </c>
      <c r="R653" s="57">
        <f t="shared" si="166"/>
        <v>0</v>
      </c>
    </row>
    <row r="654" spans="1:18" ht="12.75">
      <c r="A654" s="5" t="s">
        <v>534</v>
      </c>
      <c r="B654" s="23" t="s">
        <v>78</v>
      </c>
      <c r="C654" s="14" t="s">
        <v>79</v>
      </c>
      <c r="D654" s="15">
        <v>0</v>
      </c>
      <c r="E654" s="15">
        <v>0</v>
      </c>
      <c r="F654" s="34">
        <v>0</v>
      </c>
      <c r="G654" s="15"/>
      <c r="H654" s="15">
        <f t="shared" si="170"/>
        <v>0</v>
      </c>
      <c r="I654" s="6">
        <f t="shared" si="171"/>
        <v>0</v>
      </c>
      <c r="J654" s="31"/>
      <c r="K654" s="33" t="s">
        <v>1</v>
      </c>
      <c r="R654" s="57">
        <f t="shared" si="166"/>
        <v>0</v>
      </c>
    </row>
    <row r="655" spans="1:18" ht="12.75">
      <c r="A655" s="5" t="s">
        <v>534</v>
      </c>
      <c r="B655" s="23" t="s">
        <v>90</v>
      </c>
      <c r="C655" s="14" t="s">
        <v>91</v>
      </c>
      <c r="D655" s="15">
        <v>0</v>
      </c>
      <c r="E655" s="15">
        <v>500</v>
      </c>
      <c r="F655" s="34">
        <v>0</v>
      </c>
      <c r="G655" s="15"/>
      <c r="H655" s="15">
        <f t="shared" si="170"/>
        <v>500</v>
      </c>
      <c r="I655" s="6">
        <f t="shared" si="171"/>
        <v>500</v>
      </c>
      <c r="J655" s="31"/>
      <c r="K655" s="33" t="s">
        <v>869</v>
      </c>
      <c r="R655" s="57">
        <f t="shared" si="166"/>
        <v>0</v>
      </c>
    </row>
    <row r="656" spans="1:18" ht="12.75">
      <c r="A656" s="5" t="s">
        <v>534</v>
      </c>
      <c r="B656" s="23" t="s">
        <v>92</v>
      </c>
      <c r="C656" s="14" t="s">
        <v>93</v>
      </c>
      <c r="D656" s="15">
        <v>0</v>
      </c>
      <c r="E656" s="15">
        <v>100</v>
      </c>
      <c r="F656" s="34">
        <v>0</v>
      </c>
      <c r="G656" s="15"/>
      <c r="H656" s="15">
        <f t="shared" si="170"/>
        <v>100</v>
      </c>
      <c r="I656" s="6">
        <f t="shared" si="171"/>
        <v>100</v>
      </c>
      <c r="J656" s="31"/>
      <c r="K656" s="33" t="s">
        <v>869</v>
      </c>
      <c r="R656" s="57">
        <f t="shared" si="166"/>
        <v>0</v>
      </c>
    </row>
    <row r="657" spans="1:18" ht="12.75">
      <c r="A657" s="5" t="s">
        <v>534</v>
      </c>
      <c r="B657" s="23" t="s">
        <v>436</v>
      </c>
      <c r="C657" s="14" t="s">
        <v>437</v>
      </c>
      <c r="D657" s="15">
        <v>17900</v>
      </c>
      <c r="E657" s="15">
        <v>17900</v>
      </c>
      <c r="F657" s="34">
        <v>0</v>
      </c>
      <c r="G657" s="15"/>
      <c r="H657" s="15">
        <f t="shared" si="170"/>
        <v>17900</v>
      </c>
      <c r="I657" s="6">
        <f t="shared" si="171"/>
        <v>17900</v>
      </c>
      <c r="J657" s="31"/>
      <c r="K657" s="33" t="s">
        <v>1</v>
      </c>
      <c r="R657" s="57">
        <f t="shared" si="166"/>
        <v>0</v>
      </c>
    </row>
    <row r="658" spans="1:18" ht="12.75">
      <c r="A658" s="5" t="s">
        <v>534</v>
      </c>
      <c r="B658" s="23" t="s">
        <v>438</v>
      </c>
      <c r="C658" s="14" t="s">
        <v>439</v>
      </c>
      <c r="D658" s="15">
        <v>57600</v>
      </c>
      <c r="E658" s="15">
        <v>57600</v>
      </c>
      <c r="F658" s="34">
        <v>0</v>
      </c>
      <c r="G658" s="15"/>
      <c r="H658" s="15">
        <f t="shared" si="170"/>
        <v>57600</v>
      </c>
      <c r="I658" s="6">
        <f t="shared" si="171"/>
        <v>57600</v>
      </c>
      <c r="J658" s="31"/>
      <c r="K658" s="33" t="s">
        <v>1</v>
      </c>
      <c r="R658" s="57">
        <f t="shared" si="166"/>
        <v>0</v>
      </c>
    </row>
    <row r="659" spans="1:18" ht="12.75">
      <c r="A659" s="5" t="s">
        <v>534</v>
      </c>
      <c r="B659" s="23" t="s">
        <v>537</v>
      </c>
      <c r="C659" s="14" t="s">
        <v>538</v>
      </c>
      <c r="D659" s="15">
        <v>235466.4</v>
      </c>
      <c r="E659" s="15">
        <v>235600</v>
      </c>
      <c r="F659" s="34">
        <v>235222.22</v>
      </c>
      <c r="G659" s="15"/>
      <c r="H659" s="15">
        <f t="shared" si="170"/>
        <v>235600</v>
      </c>
      <c r="I659" s="6">
        <f t="shared" si="171"/>
        <v>235600</v>
      </c>
      <c r="J659" s="31"/>
      <c r="K659" s="33" t="s">
        <v>513</v>
      </c>
      <c r="R659" s="57">
        <f t="shared" si="166"/>
        <v>0</v>
      </c>
    </row>
    <row r="660" spans="1:18" ht="12.75">
      <c r="A660" s="5"/>
      <c r="B660" s="23"/>
      <c r="C660" s="16" t="s">
        <v>843</v>
      </c>
      <c r="D660" s="17">
        <f aca="true" t="shared" si="172" ref="D660:I660">SUM(D647:D650)</f>
        <v>42400</v>
      </c>
      <c r="E660" s="17">
        <f t="shared" si="172"/>
        <v>42400</v>
      </c>
      <c r="F660" s="17">
        <f t="shared" si="172"/>
        <v>42400</v>
      </c>
      <c r="G660" s="17">
        <f t="shared" si="172"/>
        <v>0</v>
      </c>
      <c r="H660" s="17">
        <f t="shared" si="172"/>
        <v>42400</v>
      </c>
      <c r="I660" s="7">
        <f t="shared" si="172"/>
        <v>42400</v>
      </c>
      <c r="J660" s="38"/>
      <c r="K660" s="33"/>
      <c r="R660" s="57">
        <f t="shared" si="166"/>
        <v>0</v>
      </c>
    </row>
    <row r="661" spans="1:18" ht="12.75">
      <c r="A661" s="5"/>
      <c r="B661" s="23"/>
      <c r="C661" s="16" t="s">
        <v>844</v>
      </c>
      <c r="D661" s="17">
        <f aca="true" t="shared" si="173" ref="D661:I661">SUM(D651:D659)</f>
        <v>313442.07</v>
      </c>
      <c r="E661" s="17">
        <f t="shared" si="173"/>
        <v>314700</v>
      </c>
      <c r="F661" s="17">
        <f t="shared" si="173"/>
        <v>238409.23</v>
      </c>
      <c r="G661" s="17">
        <f t="shared" si="173"/>
        <v>0</v>
      </c>
      <c r="H661" s="17">
        <f t="shared" si="173"/>
        <v>314700</v>
      </c>
      <c r="I661" s="7">
        <f t="shared" si="173"/>
        <v>314700</v>
      </c>
      <c r="J661" s="38"/>
      <c r="K661" s="33"/>
      <c r="R661" s="57">
        <f t="shared" si="166"/>
        <v>0</v>
      </c>
    </row>
    <row r="662" spans="1:18" ht="12.75">
      <c r="A662" s="5"/>
      <c r="B662" s="23"/>
      <c r="C662" s="16" t="s">
        <v>845</v>
      </c>
      <c r="D662" s="17">
        <f aca="true" t="shared" si="174" ref="D662:I662">D660-D661</f>
        <v>-271042.07</v>
      </c>
      <c r="E662" s="17">
        <f t="shared" si="174"/>
        <v>-272300</v>
      </c>
      <c r="F662" s="17">
        <f t="shared" si="174"/>
        <v>-196009.23</v>
      </c>
      <c r="G662" s="17">
        <f t="shared" si="174"/>
        <v>0</v>
      </c>
      <c r="H662" s="17">
        <f t="shared" si="174"/>
        <v>-272300</v>
      </c>
      <c r="I662" s="7">
        <f t="shared" si="174"/>
        <v>-272300</v>
      </c>
      <c r="J662" s="38"/>
      <c r="K662" s="33"/>
      <c r="R662" s="57">
        <f t="shared" si="166"/>
        <v>0</v>
      </c>
    </row>
    <row r="663" spans="1:18" ht="12.75">
      <c r="A663" s="5" t="s">
        <v>539</v>
      </c>
      <c r="B663" s="23" t="s">
        <v>33</v>
      </c>
      <c r="C663" s="14" t="s">
        <v>307</v>
      </c>
      <c r="D663" s="15">
        <v>44368.63</v>
      </c>
      <c r="E663" s="15">
        <v>44300</v>
      </c>
      <c r="F663" s="34">
        <v>44368.63</v>
      </c>
      <c r="G663" s="15"/>
      <c r="H663" s="15">
        <f aca="true" t="shared" si="175" ref="H663:H669">SUM(E663+G663)</f>
        <v>44300</v>
      </c>
      <c r="I663" s="6">
        <f aca="true" t="shared" si="176" ref="I663:I668">H663</f>
        <v>44300</v>
      </c>
      <c r="J663" s="31"/>
      <c r="K663" s="33" t="s">
        <v>513</v>
      </c>
      <c r="R663" s="57">
        <f t="shared" si="166"/>
        <v>0</v>
      </c>
    </row>
    <row r="664" spans="1:18" ht="12.75">
      <c r="A664" s="5" t="s">
        <v>539</v>
      </c>
      <c r="B664" s="23" t="s">
        <v>40</v>
      </c>
      <c r="C664" s="14" t="s">
        <v>41</v>
      </c>
      <c r="D664" s="15">
        <v>10224.87</v>
      </c>
      <c r="E664" s="15">
        <v>0</v>
      </c>
      <c r="F664" s="34">
        <v>771.01</v>
      </c>
      <c r="G664" s="15"/>
      <c r="H664" s="15">
        <f t="shared" si="175"/>
        <v>0</v>
      </c>
      <c r="I664" s="6">
        <f t="shared" si="176"/>
        <v>0</v>
      </c>
      <c r="J664" s="31"/>
      <c r="K664" s="33" t="s">
        <v>287</v>
      </c>
      <c r="R664" s="57">
        <f t="shared" si="166"/>
        <v>0</v>
      </c>
    </row>
    <row r="665" spans="1:18" ht="12.75">
      <c r="A665" s="5" t="s">
        <v>539</v>
      </c>
      <c r="B665" s="23" t="s">
        <v>181</v>
      </c>
      <c r="C665" s="14" t="s">
        <v>182</v>
      </c>
      <c r="D665" s="15">
        <v>7927.46</v>
      </c>
      <c r="E665" s="15">
        <v>3000</v>
      </c>
      <c r="F665" s="34">
        <v>677.79</v>
      </c>
      <c r="G665" s="15"/>
      <c r="H665" s="15">
        <f t="shared" si="175"/>
        <v>3000</v>
      </c>
      <c r="I665" s="6">
        <f t="shared" si="176"/>
        <v>3000</v>
      </c>
      <c r="J665" s="31"/>
      <c r="K665" s="33" t="s">
        <v>870</v>
      </c>
      <c r="R665" s="57">
        <f t="shared" si="166"/>
        <v>0</v>
      </c>
    </row>
    <row r="666" spans="1:18" ht="12.75">
      <c r="A666" s="5" t="s">
        <v>539</v>
      </c>
      <c r="B666" s="23" t="s">
        <v>78</v>
      </c>
      <c r="C666" s="14" t="s">
        <v>79</v>
      </c>
      <c r="D666" s="15">
        <v>7634.76</v>
      </c>
      <c r="E666" s="15">
        <v>0</v>
      </c>
      <c r="F666" s="34">
        <v>771.01</v>
      </c>
      <c r="G666" s="15"/>
      <c r="H666" s="15">
        <f t="shared" si="175"/>
        <v>0</v>
      </c>
      <c r="I666" s="6">
        <f t="shared" si="176"/>
        <v>0</v>
      </c>
      <c r="J666" s="31"/>
      <c r="K666" s="33" t="s">
        <v>287</v>
      </c>
      <c r="R666" s="57">
        <f t="shared" si="166"/>
        <v>0</v>
      </c>
    </row>
    <row r="667" spans="1:18" ht="12.75">
      <c r="A667" s="5" t="s">
        <v>539</v>
      </c>
      <c r="B667" s="23" t="s">
        <v>92</v>
      </c>
      <c r="C667" s="14" t="s">
        <v>93</v>
      </c>
      <c r="D667" s="15">
        <v>823.49</v>
      </c>
      <c r="E667" s="15">
        <v>1100</v>
      </c>
      <c r="F667" s="34">
        <v>616.77</v>
      </c>
      <c r="G667" s="15"/>
      <c r="H667" s="15">
        <f t="shared" si="175"/>
        <v>1100</v>
      </c>
      <c r="I667" s="6">
        <f t="shared" si="176"/>
        <v>1100</v>
      </c>
      <c r="J667" s="31"/>
      <c r="K667" s="33" t="s">
        <v>869</v>
      </c>
      <c r="R667" s="57">
        <f t="shared" si="166"/>
        <v>0</v>
      </c>
    </row>
    <row r="668" spans="1:18" ht="12.75">
      <c r="A668" s="5" t="s">
        <v>539</v>
      </c>
      <c r="B668" s="23" t="s">
        <v>436</v>
      </c>
      <c r="C668" s="14" t="s">
        <v>540</v>
      </c>
      <c r="D668" s="15">
        <v>29700</v>
      </c>
      <c r="E668" s="15">
        <v>29700</v>
      </c>
      <c r="F668" s="34">
        <v>0</v>
      </c>
      <c r="G668" s="15"/>
      <c r="H668" s="15">
        <f t="shared" si="175"/>
        <v>29700</v>
      </c>
      <c r="I668" s="6">
        <f t="shared" si="176"/>
        <v>29700</v>
      </c>
      <c r="J668" s="31"/>
      <c r="K668" s="33" t="s">
        <v>1</v>
      </c>
      <c r="R668" s="57">
        <f t="shared" si="166"/>
        <v>0</v>
      </c>
    </row>
    <row r="669" spans="1:18" ht="12.75">
      <c r="A669" s="5" t="s">
        <v>539</v>
      </c>
      <c r="B669" s="23" t="s">
        <v>537</v>
      </c>
      <c r="C669" s="14" t="s">
        <v>538</v>
      </c>
      <c r="D669" s="15">
        <v>183569.99</v>
      </c>
      <c r="E669" s="15">
        <v>191700</v>
      </c>
      <c r="F669" s="34">
        <v>121994.96</v>
      </c>
      <c r="G669" s="15">
        <v>10300</v>
      </c>
      <c r="H669" s="15">
        <f t="shared" si="175"/>
        <v>202000</v>
      </c>
      <c r="I669" s="43">
        <v>204300</v>
      </c>
      <c r="J669" s="31"/>
      <c r="K669" s="33" t="s">
        <v>513</v>
      </c>
      <c r="R669" s="57">
        <f t="shared" si="166"/>
        <v>0</v>
      </c>
    </row>
    <row r="670" spans="1:18" ht="12.75">
      <c r="A670" s="5"/>
      <c r="B670" s="23"/>
      <c r="C670" s="16" t="s">
        <v>843</v>
      </c>
      <c r="D670" s="17">
        <f aca="true" t="shared" si="177" ref="D670:I670">SUM(D663:D664)</f>
        <v>54593.5</v>
      </c>
      <c r="E670" s="17">
        <f t="shared" si="177"/>
        <v>44300</v>
      </c>
      <c r="F670" s="17">
        <f t="shared" si="177"/>
        <v>45139.64</v>
      </c>
      <c r="G670" s="17">
        <f t="shared" si="177"/>
        <v>0</v>
      </c>
      <c r="H670" s="17">
        <f t="shared" si="177"/>
        <v>44300</v>
      </c>
      <c r="I670" s="7">
        <f t="shared" si="177"/>
        <v>44300</v>
      </c>
      <c r="J670" s="38"/>
      <c r="K670" s="33"/>
      <c r="R670" s="57">
        <f t="shared" si="166"/>
        <v>0</v>
      </c>
    </row>
    <row r="671" spans="1:18" ht="12.75">
      <c r="A671" s="5"/>
      <c r="B671" s="23"/>
      <c r="C671" s="16" t="s">
        <v>844</v>
      </c>
      <c r="D671" s="17">
        <f aca="true" t="shared" si="178" ref="D671:I671">SUM(D665:D669)</f>
        <v>229655.7</v>
      </c>
      <c r="E671" s="17">
        <f t="shared" si="178"/>
        <v>225500</v>
      </c>
      <c r="F671" s="17">
        <f t="shared" si="178"/>
        <v>124060.53</v>
      </c>
      <c r="G671" s="17">
        <f t="shared" si="178"/>
        <v>10300</v>
      </c>
      <c r="H671" s="17">
        <f t="shared" si="178"/>
        <v>235800</v>
      </c>
      <c r="I671" s="7">
        <f t="shared" si="178"/>
        <v>238100</v>
      </c>
      <c r="J671" s="38"/>
      <c r="K671" s="33"/>
      <c r="R671" s="57">
        <f t="shared" si="166"/>
        <v>0</v>
      </c>
    </row>
    <row r="672" spans="1:18" ht="12.75">
      <c r="A672" s="5"/>
      <c r="B672" s="23"/>
      <c r="C672" s="16" t="s">
        <v>845</v>
      </c>
      <c r="D672" s="17">
        <f aca="true" t="shared" si="179" ref="D672:I672">D670-D671</f>
        <v>-175062.2</v>
      </c>
      <c r="E672" s="17">
        <f t="shared" si="179"/>
        <v>-181200</v>
      </c>
      <c r="F672" s="17">
        <f t="shared" si="179"/>
        <v>-78920.89</v>
      </c>
      <c r="G672" s="17">
        <f t="shared" si="179"/>
        <v>-10300</v>
      </c>
      <c r="H672" s="17">
        <f t="shared" si="179"/>
        <v>-191500</v>
      </c>
      <c r="I672" s="7">
        <f t="shared" si="179"/>
        <v>-193800</v>
      </c>
      <c r="J672" s="38"/>
      <c r="K672" s="33"/>
      <c r="R672" s="57">
        <f t="shared" si="166"/>
        <v>0</v>
      </c>
    </row>
    <row r="673" spans="1:18" ht="12.75">
      <c r="A673" s="5" t="s">
        <v>541</v>
      </c>
      <c r="B673" s="23" t="s">
        <v>542</v>
      </c>
      <c r="C673" s="14" t="s">
        <v>538</v>
      </c>
      <c r="D673" s="15">
        <v>97424.81</v>
      </c>
      <c r="E673" s="15">
        <v>100300</v>
      </c>
      <c r="F673" s="34">
        <v>97541.37</v>
      </c>
      <c r="G673" s="15"/>
      <c r="H673" s="15">
        <f>SUM(E673+G673)</f>
        <v>100300</v>
      </c>
      <c r="I673" s="6">
        <f>H673</f>
        <v>100300</v>
      </c>
      <c r="J673" s="31"/>
      <c r="K673" s="33" t="s">
        <v>513</v>
      </c>
      <c r="R673" s="57">
        <f t="shared" si="166"/>
        <v>0</v>
      </c>
    </row>
    <row r="674" spans="1:18" ht="12.75">
      <c r="A674" s="5"/>
      <c r="B674" s="23"/>
      <c r="C674" s="16" t="s">
        <v>843</v>
      </c>
      <c r="D674" s="17">
        <f aca="true" t="shared" si="180" ref="D674:I674">SUM(0)</f>
        <v>0</v>
      </c>
      <c r="E674" s="17">
        <f t="shared" si="180"/>
        <v>0</v>
      </c>
      <c r="F674" s="17">
        <f t="shared" si="180"/>
        <v>0</v>
      </c>
      <c r="G674" s="17">
        <f t="shared" si="180"/>
        <v>0</v>
      </c>
      <c r="H674" s="17">
        <f t="shared" si="180"/>
        <v>0</v>
      </c>
      <c r="I674" s="7">
        <f t="shared" si="180"/>
        <v>0</v>
      </c>
      <c r="J674" s="38"/>
      <c r="K674" s="33"/>
      <c r="R674" s="57">
        <f t="shared" si="166"/>
        <v>0</v>
      </c>
    </row>
    <row r="675" spans="1:18" ht="12.75">
      <c r="A675" s="5"/>
      <c r="B675" s="23"/>
      <c r="C675" s="16" t="s">
        <v>844</v>
      </c>
      <c r="D675" s="17">
        <f aca="true" t="shared" si="181" ref="D675:I675">SUM(D673)</f>
        <v>97424.81</v>
      </c>
      <c r="E675" s="17">
        <f t="shared" si="181"/>
        <v>100300</v>
      </c>
      <c r="F675" s="17">
        <f t="shared" si="181"/>
        <v>97541.37</v>
      </c>
      <c r="G675" s="17">
        <f t="shared" si="181"/>
        <v>0</v>
      </c>
      <c r="H675" s="17">
        <f t="shared" si="181"/>
        <v>100300</v>
      </c>
      <c r="I675" s="7">
        <f t="shared" si="181"/>
        <v>100300</v>
      </c>
      <c r="J675" s="38"/>
      <c r="K675" s="33"/>
      <c r="R675" s="57">
        <f t="shared" si="166"/>
        <v>0</v>
      </c>
    </row>
    <row r="676" spans="1:18" ht="12.75">
      <c r="A676" s="5"/>
      <c r="B676" s="23"/>
      <c r="C676" s="16" t="s">
        <v>845</v>
      </c>
      <c r="D676" s="17">
        <f aca="true" t="shared" si="182" ref="D676:I676">D674-D675</f>
        <v>-97424.81</v>
      </c>
      <c r="E676" s="17">
        <f t="shared" si="182"/>
        <v>-100300</v>
      </c>
      <c r="F676" s="17">
        <f t="shared" si="182"/>
        <v>-97541.37</v>
      </c>
      <c r="G676" s="17">
        <f t="shared" si="182"/>
        <v>0</v>
      </c>
      <c r="H676" s="17">
        <f t="shared" si="182"/>
        <v>-100300</v>
      </c>
      <c r="I676" s="7">
        <f t="shared" si="182"/>
        <v>-100300</v>
      </c>
      <c r="J676" s="38"/>
      <c r="K676" s="33"/>
      <c r="R676" s="57">
        <f t="shared" si="166"/>
        <v>0</v>
      </c>
    </row>
    <row r="677" spans="1:18" ht="12.75">
      <c r="A677" s="5" t="s">
        <v>543</v>
      </c>
      <c r="B677" s="23" t="s">
        <v>544</v>
      </c>
      <c r="C677" s="14" t="s">
        <v>538</v>
      </c>
      <c r="D677" s="15">
        <v>102696.54</v>
      </c>
      <c r="E677" s="15">
        <v>102600</v>
      </c>
      <c r="F677" s="34">
        <v>90811.53</v>
      </c>
      <c r="G677" s="15">
        <v>6700</v>
      </c>
      <c r="H677" s="15">
        <f>SUM(E677+G677)</f>
        <v>109300</v>
      </c>
      <c r="I677" s="43">
        <v>151500</v>
      </c>
      <c r="J677" s="31"/>
      <c r="K677" s="33" t="s">
        <v>513</v>
      </c>
      <c r="R677" s="57">
        <f t="shared" si="166"/>
        <v>0</v>
      </c>
    </row>
    <row r="678" spans="1:18" ht="12.75">
      <c r="A678" s="5"/>
      <c r="B678" s="23"/>
      <c r="C678" s="16" t="s">
        <v>843</v>
      </c>
      <c r="D678" s="17">
        <f aca="true" t="shared" si="183" ref="D678:I678">SUM(0)</f>
        <v>0</v>
      </c>
      <c r="E678" s="17">
        <f t="shared" si="183"/>
        <v>0</v>
      </c>
      <c r="F678" s="17">
        <f t="shared" si="183"/>
        <v>0</v>
      </c>
      <c r="G678" s="17">
        <f t="shared" si="183"/>
        <v>0</v>
      </c>
      <c r="H678" s="17">
        <f t="shared" si="183"/>
        <v>0</v>
      </c>
      <c r="I678" s="7">
        <f t="shared" si="183"/>
        <v>0</v>
      </c>
      <c r="J678" s="38"/>
      <c r="K678" s="33"/>
      <c r="R678" s="57">
        <f t="shared" si="166"/>
        <v>0</v>
      </c>
    </row>
    <row r="679" spans="1:18" ht="12.75">
      <c r="A679" s="5"/>
      <c r="B679" s="23"/>
      <c r="C679" s="16" t="s">
        <v>844</v>
      </c>
      <c r="D679" s="17">
        <f aca="true" t="shared" si="184" ref="D679:I679">SUM(D677)</f>
        <v>102696.54</v>
      </c>
      <c r="E679" s="17">
        <f t="shared" si="184"/>
        <v>102600</v>
      </c>
      <c r="F679" s="17">
        <f t="shared" si="184"/>
        <v>90811.53</v>
      </c>
      <c r="G679" s="17">
        <f t="shared" si="184"/>
        <v>6700</v>
      </c>
      <c r="H679" s="17">
        <f t="shared" si="184"/>
        <v>109300</v>
      </c>
      <c r="I679" s="7">
        <f t="shared" si="184"/>
        <v>151500</v>
      </c>
      <c r="J679" s="38"/>
      <c r="K679" s="33"/>
      <c r="R679" s="57">
        <f t="shared" si="166"/>
        <v>0</v>
      </c>
    </row>
    <row r="680" spans="1:18" ht="12.75">
      <c r="A680" s="5"/>
      <c r="B680" s="23"/>
      <c r="C680" s="16" t="s">
        <v>845</v>
      </c>
      <c r="D680" s="17">
        <f aca="true" t="shared" si="185" ref="D680:I680">D678-D679</f>
        <v>-102696.54</v>
      </c>
      <c r="E680" s="17">
        <f t="shared" si="185"/>
        <v>-102600</v>
      </c>
      <c r="F680" s="17">
        <f t="shared" si="185"/>
        <v>-90811.53</v>
      </c>
      <c r="G680" s="17">
        <f t="shared" si="185"/>
        <v>-6700</v>
      </c>
      <c r="H680" s="17">
        <f t="shared" si="185"/>
        <v>-109300</v>
      </c>
      <c r="I680" s="7">
        <f t="shared" si="185"/>
        <v>-151500</v>
      </c>
      <c r="J680" s="38"/>
      <c r="K680" s="33"/>
      <c r="R680" s="57">
        <f t="shared" si="166"/>
        <v>0</v>
      </c>
    </row>
    <row r="681" spans="1:18" ht="12.75">
      <c r="A681" s="5" t="s">
        <v>545</v>
      </c>
      <c r="B681" s="23" t="s">
        <v>520</v>
      </c>
      <c r="C681" s="14" t="s">
        <v>521</v>
      </c>
      <c r="D681" s="15">
        <v>73292.27</v>
      </c>
      <c r="E681" s="15">
        <v>70000</v>
      </c>
      <c r="F681" s="34">
        <v>85961.63</v>
      </c>
      <c r="G681" s="15">
        <v>15900</v>
      </c>
      <c r="H681" s="15">
        <f>SUM(E681+G681)</f>
        <v>85900</v>
      </c>
      <c r="I681" s="45">
        <v>66700</v>
      </c>
      <c r="J681" s="31"/>
      <c r="K681" s="33" t="s">
        <v>513</v>
      </c>
      <c r="R681" s="57">
        <f t="shared" si="166"/>
        <v>0</v>
      </c>
    </row>
    <row r="682" spans="1:18" ht="12.75">
      <c r="A682" s="5" t="s">
        <v>545</v>
      </c>
      <c r="B682" s="23" t="s">
        <v>546</v>
      </c>
      <c r="C682" s="14" t="s">
        <v>547</v>
      </c>
      <c r="D682" s="15">
        <v>164909.55</v>
      </c>
      <c r="E682" s="15">
        <v>173800</v>
      </c>
      <c r="F682" s="34">
        <v>158240.55</v>
      </c>
      <c r="G682" s="15">
        <v>7000</v>
      </c>
      <c r="H682" s="15">
        <f>SUM(E682+G682)</f>
        <v>180800</v>
      </c>
      <c r="I682" s="45">
        <v>211500</v>
      </c>
      <c r="J682" s="31"/>
      <c r="K682" s="33" t="s">
        <v>513</v>
      </c>
      <c r="R682" s="57">
        <f t="shared" si="166"/>
        <v>0</v>
      </c>
    </row>
    <row r="683" spans="1:18" ht="12.75">
      <c r="A683" s="5" t="s">
        <v>545</v>
      </c>
      <c r="B683" s="23" t="s">
        <v>548</v>
      </c>
      <c r="C683" s="14" t="s">
        <v>549</v>
      </c>
      <c r="D683" s="15">
        <v>54387.09</v>
      </c>
      <c r="E683" s="15">
        <v>50000</v>
      </c>
      <c r="F683" s="34">
        <v>55528.61</v>
      </c>
      <c r="G683" s="15">
        <v>22400</v>
      </c>
      <c r="H683" s="15">
        <f>SUM(E683+G683)</f>
        <v>72400</v>
      </c>
      <c r="I683" s="45">
        <v>71900</v>
      </c>
      <c r="J683" s="31"/>
      <c r="K683" s="33" t="s">
        <v>513</v>
      </c>
      <c r="R683" s="57">
        <f t="shared" si="166"/>
        <v>0</v>
      </c>
    </row>
    <row r="684" spans="1:18" ht="12.75">
      <c r="A684" s="5"/>
      <c r="B684" s="23"/>
      <c r="C684" s="16" t="s">
        <v>843</v>
      </c>
      <c r="D684" s="17">
        <f aca="true" t="shared" si="186" ref="D684:I684">SUM(D681)</f>
        <v>73292.27</v>
      </c>
      <c r="E684" s="17">
        <f t="shared" si="186"/>
        <v>70000</v>
      </c>
      <c r="F684" s="17">
        <f t="shared" si="186"/>
        <v>85961.63</v>
      </c>
      <c r="G684" s="17">
        <f t="shared" si="186"/>
        <v>15900</v>
      </c>
      <c r="H684" s="17">
        <f t="shared" si="186"/>
        <v>85900</v>
      </c>
      <c r="I684" s="29">
        <f t="shared" si="186"/>
        <v>66700</v>
      </c>
      <c r="J684" s="38"/>
      <c r="K684" s="33"/>
      <c r="R684" s="57">
        <f t="shared" si="166"/>
        <v>0</v>
      </c>
    </row>
    <row r="685" spans="1:18" ht="12.75">
      <c r="A685" s="5"/>
      <c r="B685" s="23"/>
      <c r="C685" s="16" t="s">
        <v>844</v>
      </c>
      <c r="D685" s="17">
        <f aca="true" t="shared" si="187" ref="D685:I685">SUM(D682:D683)</f>
        <v>219296.63999999998</v>
      </c>
      <c r="E685" s="17">
        <f t="shared" si="187"/>
        <v>223800</v>
      </c>
      <c r="F685" s="17">
        <f t="shared" si="187"/>
        <v>213769.15999999997</v>
      </c>
      <c r="G685" s="17">
        <f t="shared" si="187"/>
        <v>29400</v>
      </c>
      <c r="H685" s="17">
        <f t="shared" si="187"/>
        <v>253200</v>
      </c>
      <c r="I685" s="29">
        <f t="shared" si="187"/>
        <v>283400</v>
      </c>
      <c r="J685" s="38"/>
      <c r="K685" s="33"/>
      <c r="R685" s="57">
        <f t="shared" si="166"/>
        <v>0</v>
      </c>
    </row>
    <row r="686" spans="1:18" ht="12.75">
      <c r="A686" s="5"/>
      <c r="B686" s="23"/>
      <c r="C686" s="16" t="s">
        <v>845</v>
      </c>
      <c r="D686" s="17">
        <f aca="true" t="shared" si="188" ref="D686:I686">D684-D685</f>
        <v>-146004.37</v>
      </c>
      <c r="E686" s="17">
        <f t="shared" si="188"/>
        <v>-153800</v>
      </c>
      <c r="F686" s="17">
        <f t="shared" si="188"/>
        <v>-127807.52999999997</v>
      </c>
      <c r="G686" s="17">
        <f t="shared" si="188"/>
        <v>-13500</v>
      </c>
      <c r="H686" s="17">
        <f t="shared" si="188"/>
        <v>-167300</v>
      </c>
      <c r="I686" s="29">
        <f t="shared" si="188"/>
        <v>-216700</v>
      </c>
      <c r="J686" s="38"/>
      <c r="K686" s="33"/>
      <c r="R686" s="57">
        <f t="shared" si="166"/>
        <v>0</v>
      </c>
    </row>
    <row r="687" spans="1:18" ht="12.75">
      <c r="A687" s="5" t="s">
        <v>550</v>
      </c>
      <c r="B687" s="23" t="s">
        <v>537</v>
      </c>
      <c r="C687" s="14" t="s">
        <v>551</v>
      </c>
      <c r="D687" s="15">
        <v>-12767.66</v>
      </c>
      <c r="E687" s="15">
        <v>50000</v>
      </c>
      <c r="F687" s="34">
        <v>35709.8</v>
      </c>
      <c r="G687" s="15"/>
      <c r="H687" s="15">
        <f>SUM(E687+G687)</f>
        <v>50000</v>
      </c>
      <c r="I687" s="28">
        <f>H687</f>
        <v>50000</v>
      </c>
      <c r="J687" s="31"/>
      <c r="K687" s="33" t="s">
        <v>513</v>
      </c>
      <c r="R687" s="57">
        <f t="shared" si="166"/>
        <v>0</v>
      </c>
    </row>
    <row r="688" spans="1:18" ht="12.75">
      <c r="A688" s="5"/>
      <c r="B688" s="23"/>
      <c r="C688" s="16" t="s">
        <v>843</v>
      </c>
      <c r="D688" s="17">
        <f aca="true" t="shared" si="189" ref="D688:I688">SUM(0)</f>
        <v>0</v>
      </c>
      <c r="E688" s="17">
        <f t="shared" si="189"/>
        <v>0</v>
      </c>
      <c r="F688" s="17">
        <f t="shared" si="189"/>
        <v>0</v>
      </c>
      <c r="G688" s="17">
        <f t="shared" si="189"/>
        <v>0</v>
      </c>
      <c r="H688" s="17">
        <f t="shared" si="189"/>
        <v>0</v>
      </c>
      <c r="I688" s="29">
        <f t="shared" si="189"/>
        <v>0</v>
      </c>
      <c r="J688" s="38"/>
      <c r="K688" s="33"/>
      <c r="R688" s="57">
        <f t="shared" si="166"/>
        <v>0</v>
      </c>
    </row>
    <row r="689" spans="1:18" ht="12.75">
      <c r="A689" s="5"/>
      <c r="B689" s="23"/>
      <c r="C689" s="16" t="s">
        <v>844</v>
      </c>
      <c r="D689" s="17">
        <f aca="true" t="shared" si="190" ref="D689:I689">SUM(D687)</f>
        <v>-12767.66</v>
      </c>
      <c r="E689" s="17">
        <f t="shared" si="190"/>
        <v>50000</v>
      </c>
      <c r="F689" s="17">
        <f t="shared" si="190"/>
        <v>35709.8</v>
      </c>
      <c r="G689" s="17">
        <f t="shared" si="190"/>
        <v>0</v>
      </c>
      <c r="H689" s="17">
        <f t="shared" si="190"/>
        <v>50000</v>
      </c>
      <c r="I689" s="29">
        <f t="shared" si="190"/>
        <v>50000</v>
      </c>
      <c r="J689" s="38"/>
      <c r="K689" s="33"/>
      <c r="R689" s="57">
        <f t="shared" si="166"/>
        <v>0</v>
      </c>
    </row>
    <row r="690" spans="1:18" ht="12.75">
      <c r="A690" s="5"/>
      <c r="B690" s="23"/>
      <c r="C690" s="16" t="s">
        <v>845</v>
      </c>
      <c r="D690" s="17">
        <f aca="true" t="shared" si="191" ref="D690:I690">D688-D689</f>
        <v>12767.66</v>
      </c>
      <c r="E690" s="17">
        <f t="shared" si="191"/>
        <v>-50000</v>
      </c>
      <c r="F690" s="17">
        <f t="shared" si="191"/>
        <v>-35709.8</v>
      </c>
      <c r="G690" s="17">
        <f t="shared" si="191"/>
        <v>0</v>
      </c>
      <c r="H690" s="17">
        <f t="shared" si="191"/>
        <v>-50000</v>
      </c>
      <c r="I690" s="29">
        <f t="shared" si="191"/>
        <v>-50000</v>
      </c>
      <c r="J690" s="38"/>
      <c r="K690" s="33"/>
      <c r="R690" s="57">
        <f t="shared" si="166"/>
        <v>0</v>
      </c>
    </row>
    <row r="691" spans="1:18" ht="12.75">
      <c r="A691" s="5" t="s">
        <v>552</v>
      </c>
      <c r="B691" s="23" t="s">
        <v>59</v>
      </c>
      <c r="C691" s="14" t="s">
        <v>60</v>
      </c>
      <c r="D691" s="15">
        <v>500</v>
      </c>
      <c r="E691" s="15">
        <v>0</v>
      </c>
      <c r="F691" s="34">
        <v>0</v>
      </c>
      <c r="G691" s="15"/>
      <c r="H691" s="15">
        <f>SUM(E691+G691)</f>
        <v>0</v>
      </c>
      <c r="I691" s="6">
        <f>H691</f>
        <v>0</v>
      </c>
      <c r="J691" s="31"/>
      <c r="K691" s="33" t="s">
        <v>1</v>
      </c>
      <c r="R691" s="57">
        <f t="shared" si="166"/>
        <v>0</v>
      </c>
    </row>
    <row r="692" spans="1:18" ht="12.75">
      <c r="A692" s="5" t="s">
        <v>552</v>
      </c>
      <c r="B692" s="23" t="s">
        <v>553</v>
      </c>
      <c r="C692" s="14" t="s">
        <v>554</v>
      </c>
      <c r="D692" s="15">
        <v>11565.33</v>
      </c>
      <c r="E692" s="15">
        <v>11000</v>
      </c>
      <c r="F692" s="34">
        <v>3921.83</v>
      </c>
      <c r="G692" s="15"/>
      <c r="H692" s="15">
        <f>SUM(E692+G692)</f>
        <v>11000</v>
      </c>
      <c r="I692" s="6">
        <f>H692</f>
        <v>11000</v>
      </c>
      <c r="J692" s="31"/>
      <c r="K692" s="33" t="s">
        <v>35</v>
      </c>
      <c r="R692" s="57">
        <f t="shared" si="166"/>
        <v>0</v>
      </c>
    </row>
    <row r="693" spans="1:18" ht="12.75">
      <c r="A693" s="5" t="s">
        <v>552</v>
      </c>
      <c r="B693" s="23" t="s">
        <v>103</v>
      </c>
      <c r="C693" s="14" t="s">
        <v>104</v>
      </c>
      <c r="D693" s="15">
        <v>62800</v>
      </c>
      <c r="E693" s="15">
        <v>62800</v>
      </c>
      <c r="F693" s="34">
        <v>62800</v>
      </c>
      <c r="G693" s="15"/>
      <c r="H693" s="15">
        <f>SUM(E693+G693)</f>
        <v>62800</v>
      </c>
      <c r="I693" s="6">
        <f>H693</f>
        <v>62800</v>
      </c>
      <c r="J693" s="31"/>
      <c r="K693" s="33" t="s">
        <v>35</v>
      </c>
      <c r="R693" s="57">
        <f t="shared" si="166"/>
        <v>0</v>
      </c>
    </row>
    <row r="694" spans="1:18" ht="12.75">
      <c r="A694" s="5"/>
      <c r="B694" s="23"/>
      <c r="C694" s="16" t="s">
        <v>843</v>
      </c>
      <c r="D694" s="17">
        <f aca="true" t="shared" si="192" ref="D694:I694">SUM(D691)</f>
        <v>500</v>
      </c>
      <c r="E694" s="17">
        <f t="shared" si="192"/>
        <v>0</v>
      </c>
      <c r="F694" s="17">
        <f t="shared" si="192"/>
        <v>0</v>
      </c>
      <c r="G694" s="17">
        <f t="shared" si="192"/>
        <v>0</v>
      </c>
      <c r="H694" s="17">
        <f t="shared" si="192"/>
        <v>0</v>
      </c>
      <c r="I694" s="7">
        <f t="shared" si="192"/>
        <v>0</v>
      </c>
      <c r="J694" s="38"/>
      <c r="K694" s="33"/>
      <c r="R694" s="57">
        <f t="shared" si="166"/>
        <v>0</v>
      </c>
    </row>
    <row r="695" spans="1:18" ht="12.75">
      <c r="A695" s="5"/>
      <c r="B695" s="23"/>
      <c r="C695" s="16" t="s">
        <v>844</v>
      </c>
      <c r="D695" s="17">
        <f aca="true" t="shared" si="193" ref="D695:I695">SUM(D692:D693)</f>
        <v>74365.33</v>
      </c>
      <c r="E695" s="17">
        <f t="shared" si="193"/>
        <v>73800</v>
      </c>
      <c r="F695" s="17">
        <f t="shared" si="193"/>
        <v>66721.83</v>
      </c>
      <c r="G695" s="17">
        <f t="shared" si="193"/>
        <v>0</v>
      </c>
      <c r="H695" s="17">
        <f t="shared" si="193"/>
        <v>73800</v>
      </c>
      <c r="I695" s="7">
        <f t="shared" si="193"/>
        <v>73800</v>
      </c>
      <c r="J695" s="38"/>
      <c r="K695" s="33"/>
      <c r="R695" s="57">
        <f t="shared" si="166"/>
        <v>0</v>
      </c>
    </row>
    <row r="696" spans="1:18" ht="12.75">
      <c r="A696" s="5"/>
      <c r="B696" s="23"/>
      <c r="C696" s="16" t="s">
        <v>845</v>
      </c>
      <c r="D696" s="17">
        <f aca="true" t="shared" si="194" ref="D696:I696">D694-D695</f>
        <v>-73865.33</v>
      </c>
      <c r="E696" s="17">
        <f t="shared" si="194"/>
        <v>-73800</v>
      </c>
      <c r="F696" s="17">
        <f t="shared" si="194"/>
        <v>-66721.83</v>
      </c>
      <c r="G696" s="17">
        <f t="shared" si="194"/>
        <v>0</v>
      </c>
      <c r="H696" s="17">
        <f t="shared" si="194"/>
        <v>-73800</v>
      </c>
      <c r="I696" s="7">
        <f t="shared" si="194"/>
        <v>-73800</v>
      </c>
      <c r="J696" s="38"/>
      <c r="K696" s="33"/>
      <c r="R696" s="57">
        <f t="shared" si="166"/>
        <v>0</v>
      </c>
    </row>
    <row r="697" spans="1:18" ht="12.75">
      <c r="A697" s="5" t="s">
        <v>555</v>
      </c>
      <c r="B697" s="23" t="s">
        <v>302</v>
      </c>
      <c r="C697" s="14" t="s">
        <v>303</v>
      </c>
      <c r="D697" s="15">
        <v>2000</v>
      </c>
      <c r="E697" s="15">
        <v>2000</v>
      </c>
      <c r="F697" s="34">
        <v>2000</v>
      </c>
      <c r="G697" s="15"/>
      <c r="H697" s="15">
        <f>SUM(E697+G697)</f>
        <v>2000</v>
      </c>
      <c r="I697" s="43">
        <v>4500</v>
      </c>
      <c r="J697" s="31"/>
      <c r="K697" s="33" t="s">
        <v>556</v>
      </c>
      <c r="R697" s="57">
        <f t="shared" si="166"/>
        <v>0</v>
      </c>
    </row>
    <row r="698" spans="1:18" ht="12.75">
      <c r="A698" s="5" t="s">
        <v>555</v>
      </c>
      <c r="B698" s="23" t="s">
        <v>557</v>
      </c>
      <c r="C698" s="14" t="s">
        <v>558</v>
      </c>
      <c r="D698" s="15">
        <v>1000</v>
      </c>
      <c r="E698" s="15">
        <v>1000</v>
      </c>
      <c r="F698" s="34">
        <v>1000</v>
      </c>
      <c r="G698" s="15"/>
      <c r="H698" s="15">
        <f>SUM(E698+G698)</f>
        <v>1000</v>
      </c>
      <c r="I698" s="6">
        <f>H698</f>
        <v>1000</v>
      </c>
      <c r="J698" s="31"/>
      <c r="K698" s="33" t="s">
        <v>556</v>
      </c>
      <c r="R698" s="57">
        <f t="shared" si="166"/>
        <v>0</v>
      </c>
    </row>
    <row r="699" spans="1:18" ht="12.75">
      <c r="A699" s="5" t="s">
        <v>555</v>
      </c>
      <c r="B699" s="23" t="s">
        <v>559</v>
      </c>
      <c r="C699" s="14" t="s">
        <v>560</v>
      </c>
      <c r="D699" s="15">
        <v>0</v>
      </c>
      <c r="E699" s="15">
        <v>0</v>
      </c>
      <c r="F699" s="34">
        <v>0</v>
      </c>
      <c r="G699" s="15"/>
      <c r="H699" s="15">
        <f>SUM(E699+G699)</f>
        <v>0</v>
      </c>
      <c r="I699" s="6">
        <f>H699</f>
        <v>0</v>
      </c>
      <c r="J699" s="31"/>
      <c r="K699" s="33" t="s">
        <v>556</v>
      </c>
      <c r="R699" s="57">
        <f t="shared" si="166"/>
        <v>0</v>
      </c>
    </row>
    <row r="700" spans="1:18" ht="12.75">
      <c r="A700" s="5" t="s">
        <v>555</v>
      </c>
      <c r="B700" s="23" t="s">
        <v>561</v>
      </c>
      <c r="C700" s="14" t="s">
        <v>562</v>
      </c>
      <c r="D700" s="15">
        <v>1000</v>
      </c>
      <c r="E700" s="15">
        <v>1000</v>
      </c>
      <c r="F700" s="34">
        <v>1000</v>
      </c>
      <c r="G700" s="15"/>
      <c r="H700" s="15">
        <f>SUM(E700+G700)</f>
        <v>1000</v>
      </c>
      <c r="I700" s="43">
        <v>2000</v>
      </c>
      <c r="J700" s="31"/>
      <c r="K700" s="33" t="s">
        <v>556</v>
      </c>
      <c r="R700" s="57">
        <f t="shared" si="166"/>
        <v>0</v>
      </c>
    </row>
    <row r="701" spans="1:18" ht="12.75">
      <c r="A701" s="5" t="s">
        <v>555</v>
      </c>
      <c r="B701" s="23" t="s">
        <v>563</v>
      </c>
      <c r="C701" s="14" t="s">
        <v>564</v>
      </c>
      <c r="D701" s="15">
        <v>1000</v>
      </c>
      <c r="E701" s="15">
        <v>1000</v>
      </c>
      <c r="F701" s="34">
        <v>1000</v>
      </c>
      <c r="G701" s="15"/>
      <c r="H701" s="15">
        <f>SUM(E701+G701)</f>
        <v>1000</v>
      </c>
      <c r="I701" s="43">
        <v>0</v>
      </c>
      <c r="J701" s="31"/>
      <c r="K701" s="33" t="s">
        <v>556</v>
      </c>
      <c r="R701" s="57">
        <f t="shared" si="166"/>
        <v>0</v>
      </c>
    </row>
    <row r="702" spans="1:18" ht="12.75">
      <c r="A702" s="5"/>
      <c r="B702" s="23"/>
      <c r="C702" s="16" t="s">
        <v>843</v>
      </c>
      <c r="D702" s="17">
        <f aca="true" t="shared" si="195" ref="D702:I702">SUM(0)</f>
        <v>0</v>
      </c>
      <c r="E702" s="17">
        <f t="shared" si="195"/>
        <v>0</v>
      </c>
      <c r="F702" s="17">
        <f t="shared" si="195"/>
        <v>0</v>
      </c>
      <c r="G702" s="17">
        <f t="shared" si="195"/>
        <v>0</v>
      </c>
      <c r="H702" s="17">
        <f t="shared" si="195"/>
        <v>0</v>
      </c>
      <c r="I702" s="7">
        <f t="shared" si="195"/>
        <v>0</v>
      </c>
      <c r="J702" s="38"/>
      <c r="K702" s="33"/>
      <c r="R702" s="57">
        <f t="shared" si="166"/>
        <v>0</v>
      </c>
    </row>
    <row r="703" spans="1:18" ht="12.75">
      <c r="A703" s="5"/>
      <c r="B703" s="23"/>
      <c r="C703" s="16" t="s">
        <v>844</v>
      </c>
      <c r="D703" s="17">
        <f aca="true" t="shared" si="196" ref="D703:I703">SUM(D697:D701)</f>
        <v>5000</v>
      </c>
      <c r="E703" s="17">
        <f t="shared" si="196"/>
        <v>5000</v>
      </c>
      <c r="F703" s="17">
        <f t="shared" si="196"/>
        <v>5000</v>
      </c>
      <c r="G703" s="17">
        <f t="shared" si="196"/>
        <v>0</v>
      </c>
      <c r="H703" s="17">
        <f t="shared" si="196"/>
        <v>5000</v>
      </c>
      <c r="I703" s="7">
        <f t="shared" si="196"/>
        <v>7500</v>
      </c>
      <c r="J703" s="38"/>
      <c r="K703" s="33"/>
      <c r="R703" s="57">
        <f t="shared" si="166"/>
        <v>0</v>
      </c>
    </row>
    <row r="704" spans="1:18" ht="12.75">
      <c r="A704" s="5"/>
      <c r="B704" s="23"/>
      <c r="C704" s="16" t="s">
        <v>845</v>
      </c>
      <c r="D704" s="17">
        <f aca="true" t="shared" si="197" ref="D704:I704">D702-D703</f>
        <v>-5000</v>
      </c>
      <c r="E704" s="17">
        <f t="shared" si="197"/>
        <v>-5000</v>
      </c>
      <c r="F704" s="17">
        <f t="shared" si="197"/>
        <v>-5000</v>
      </c>
      <c r="G704" s="17">
        <f t="shared" si="197"/>
        <v>0</v>
      </c>
      <c r="H704" s="17">
        <f t="shared" si="197"/>
        <v>-5000</v>
      </c>
      <c r="I704" s="7">
        <f t="shared" si="197"/>
        <v>-7500</v>
      </c>
      <c r="J704" s="38"/>
      <c r="K704" s="33"/>
      <c r="R704" s="57">
        <f t="shared" si="166"/>
        <v>0</v>
      </c>
    </row>
    <row r="705" spans="1:18" ht="12.75">
      <c r="A705" s="5" t="s">
        <v>565</v>
      </c>
      <c r="B705" s="23" t="s">
        <v>566</v>
      </c>
      <c r="C705" s="14" t="s">
        <v>567</v>
      </c>
      <c r="D705" s="15">
        <v>470903.97</v>
      </c>
      <c r="E705" s="15">
        <v>540000</v>
      </c>
      <c r="F705" s="34">
        <v>349690.12</v>
      </c>
      <c r="G705" s="15"/>
      <c r="H705" s="15">
        <f>SUM(E705+G705)</f>
        <v>540000</v>
      </c>
      <c r="I705" s="6">
        <f>H705</f>
        <v>540000</v>
      </c>
      <c r="J705" s="31"/>
      <c r="K705" s="33" t="s">
        <v>1</v>
      </c>
      <c r="R705" s="57">
        <f t="shared" si="166"/>
        <v>0</v>
      </c>
    </row>
    <row r="706" spans="1:18" ht="12.75">
      <c r="A706" s="5"/>
      <c r="B706" s="23"/>
      <c r="C706" s="16" t="s">
        <v>843</v>
      </c>
      <c r="D706" s="17">
        <f aca="true" t="shared" si="198" ref="D706:I706">SUM(0)</f>
        <v>0</v>
      </c>
      <c r="E706" s="17">
        <f t="shared" si="198"/>
        <v>0</v>
      </c>
      <c r="F706" s="17">
        <f t="shared" si="198"/>
        <v>0</v>
      </c>
      <c r="G706" s="17">
        <f t="shared" si="198"/>
        <v>0</v>
      </c>
      <c r="H706" s="17">
        <f t="shared" si="198"/>
        <v>0</v>
      </c>
      <c r="I706" s="7">
        <f t="shared" si="198"/>
        <v>0</v>
      </c>
      <c r="J706" s="38"/>
      <c r="K706" s="33"/>
      <c r="R706" s="57">
        <f t="shared" si="166"/>
        <v>0</v>
      </c>
    </row>
    <row r="707" spans="1:18" ht="12.75">
      <c r="A707" s="5"/>
      <c r="B707" s="23"/>
      <c r="C707" s="16" t="s">
        <v>844</v>
      </c>
      <c r="D707" s="17">
        <f aca="true" t="shared" si="199" ref="D707:I707">SUM(D705)</f>
        <v>470903.97</v>
      </c>
      <c r="E707" s="17">
        <f t="shared" si="199"/>
        <v>540000</v>
      </c>
      <c r="F707" s="17">
        <f t="shared" si="199"/>
        <v>349690.12</v>
      </c>
      <c r="G707" s="17">
        <f t="shared" si="199"/>
        <v>0</v>
      </c>
      <c r="H707" s="17">
        <f t="shared" si="199"/>
        <v>540000</v>
      </c>
      <c r="I707" s="7">
        <f t="shared" si="199"/>
        <v>540000</v>
      </c>
      <c r="J707" s="38"/>
      <c r="K707" s="33"/>
      <c r="R707" s="57">
        <f aca="true" t="shared" si="200" ref="R707:R770">IF(K707="SN 01",I707-H707,0)</f>
        <v>0</v>
      </c>
    </row>
    <row r="708" spans="1:18" ht="12.75">
      <c r="A708" s="5"/>
      <c r="B708" s="23"/>
      <c r="C708" s="16" t="s">
        <v>845</v>
      </c>
      <c r="D708" s="17">
        <f aca="true" t="shared" si="201" ref="D708:I708">D706-D707</f>
        <v>-470903.97</v>
      </c>
      <c r="E708" s="17">
        <f t="shared" si="201"/>
        <v>-540000</v>
      </c>
      <c r="F708" s="17">
        <f t="shared" si="201"/>
        <v>-349690.12</v>
      </c>
      <c r="G708" s="17">
        <f t="shared" si="201"/>
        <v>0</v>
      </c>
      <c r="H708" s="17">
        <f t="shared" si="201"/>
        <v>-540000</v>
      </c>
      <c r="I708" s="7">
        <f t="shared" si="201"/>
        <v>-540000</v>
      </c>
      <c r="J708" s="38"/>
      <c r="K708" s="33"/>
      <c r="R708" s="57">
        <f t="shared" si="200"/>
        <v>0</v>
      </c>
    </row>
    <row r="709" spans="1:18" ht="12.75">
      <c r="A709" s="5" t="s">
        <v>568</v>
      </c>
      <c r="B709" s="23" t="s">
        <v>7</v>
      </c>
      <c r="C709" s="14" t="s">
        <v>8</v>
      </c>
      <c r="D709" s="15">
        <v>6939.8</v>
      </c>
      <c r="E709" s="15">
        <v>0</v>
      </c>
      <c r="F709" s="34">
        <v>0</v>
      </c>
      <c r="G709" s="15"/>
      <c r="H709" s="15">
        <f aca="true" t="shared" si="202" ref="H709:H716">SUM(E709+G709)</f>
        <v>0</v>
      </c>
      <c r="I709" s="6">
        <f>H709</f>
        <v>0</v>
      </c>
      <c r="J709" s="31"/>
      <c r="K709" s="33" t="s">
        <v>868</v>
      </c>
      <c r="R709" s="57">
        <f t="shared" si="200"/>
        <v>0</v>
      </c>
    </row>
    <row r="710" spans="1:18" ht="12.75">
      <c r="A710" s="5" t="s">
        <v>568</v>
      </c>
      <c r="B710" s="23" t="s">
        <v>11</v>
      </c>
      <c r="C710" s="14" t="s">
        <v>12</v>
      </c>
      <c r="D710" s="15">
        <v>604.29</v>
      </c>
      <c r="E710" s="15">
        <v>0</v>
      </c>
      <c r="F710" s="34">
        <v>0</v>
      </c>
      <c r="G710" s="15"/>
      <c r="H710" s="15">
        <f t="shared" si="202"/>
        <v>0</v>
      </c>
      <c r="I710" s="6">
        <f>H710</f>
        <v>0</v>
      </c>
      <c r="J710" s="31"/>
      <c r="K710" s="33" t="s">
        <v>868</v>
      </c>
      <c r="R710" s="57">
        <f t="shared" si="200"/>
        <v>0</v>
      </c>
    </row>
    <row r="711" spans="1:18" ht="12.75">
      <c r="A711" s="5" t="s">
        <v>568</v>
      </c>
      <c r="B711" s="23" t="s">
        <v>13</v>
      </c>
      <c r="C711" s="14" t="s">
        <v>14</v>
      </c>
      <c r="D711" s="15">
        <v>1398.14</v>
      </c>
      <c r="E711" s="15">
        <v>0</v>
      </c>
      <c r="F711" s="34">
        <v>0</v>
      </c>
      <c r="G711" s="15"/>
      <c r="H711" s="15">
        <f t="shared" si="202"/>
        <v>0</v>
      </c>
      <c r="I711" s="6">
        <f>H711</f>
        <v>0</v>
      </c>
      <c r="J711" s="31"/>
      <c r="K711" s="33" t="s">
        <v>868</v>
      </c>
      <c r="R711" s="57">
        <f t="shared" si="200"/>
        <v>0</v>
      </c>
    </row>
    <row r="712" spans="1:18" ht="12.75">
      <c r="A712" s="5" t="s">
        <v>568</v>
      </c>
      <c r="B712" s="23" t="s">
        <v>103</v>
      </c>
      <c r="C712" s="14" t="s">
        <v>104</v>
      </c>
      <c r="D712" s="15">
        <v>7878.75</v>
      </c>
      <c r="E712" s="15">
        <v>7900</v>
      </c>
      <c r="F712" s="34">
        <v>7781.31</v>
      </c>
      <c r="G712" s="15"/>
      <c r="H712" s="15">
        <f t="shared" si="202"/>
        <v>7900</v>
      </c>
      <c r="I712" s="6">
        <f>H712</f>
        <v>7900</v>
      </c>
      <c r="J712" s="31"/>
      <c r="K712" s="33" t="s">
        <v>569</v>
      </c>
      <c r="R712" s="57">
        <f t="shared" si="200"/>
        <v>0</v>
      </c>
    </row>
    <row r="713" spans="1:18" ht="12.75">
      <c r="A713" s="5" t="s">
        <v>568</v>
      </c>
      <c r="B713" s="23" t="s">
        <v>570</v>
      </c>
      <c r="C713" s="14" t="s">
        <v>571</v>
      </c>
      <c r="D713" s="15">
        <v>1500</v>
      </c>
      <c r="E713" s="15">
        <v>1500</v>
      </c>
      <c r="F713" s="34">
        <v>33.76</v>
      </c>
      <c r="G713" s="15"/>
      <c r="H713" s="15">
        <f t="shared" si="202"/>
        <v>1500</v>
      </c>
      <c r="I713" s="43">
        <v>500</v>
      </c>
      <c r="J713" s="31"/>
      <c r="K713" s="33" t="s">
        <v>569</v>
      </c>
      <c r="R713" s="57">
        <f t="shared" si="200"/>
        <v>0</v>
      </c>
    </row>
    <row r="714" spans="1:18" ht="12.75">
      <c r="A714" s="5" t="s">
        <v>568</v>
      </c>
      <c r="B714" s="23" t="s">
        <v>572</v>
      </c>
      <c r="C714" s="14" t="s">
        <v>573</v>
      </c>
      <c r="D714" s="15">
        <v>176.32</v>
      </c>
      <c r="E714" s="15">
        <v>400</v>
      </c>
      <c r="F714" s="34">
        <v>174.95</v>
      </c>
      <c r="G714" s="15"/>
      <c r="H714" s="15">
        <f t="shared" si="202"/>
        <v>400</v>
      </c>
      <c r="I714" s="6">
        <f>H714</f>
        <v>400</v>
      </c>
      <c r="J714" s="31"/>
      <c r="K714" s="33" t="s">
        <v>569</v>
      </c>
      <c r="R714" s="57">
        <f t="shared" si="200"/>
        <v>0</v>
      </c>
    </row>
    <row r="715" spans="1:18" ht="12.75">
      <c r="A715" s="5" t="s">
        <v>568</v>
      </c>
      <c r="B715" s="23" t="s">
        <v>574</v>
      </c>
      <c r="C715" s="14" t="s">
        <v>575</v>
      </c>
      <c r="D715" s="15">
        <v>0</v>
      </c>
      <c r="E715" s="15">
        <v>0</v>
      </c>
      <c r="F715" s="34">
        <v>0</v>
      </c>
      <c r="G715" s="15"/>
      <c r="H715" s="15">
        <f t="shared" si="202"/>
        <v>0</v>
      </c>
      <c r="I715" s="43">
        <v>11600</v>
      </c>
      <c r="J715" s="31"/>
      <c r="K715" s="33" t="s">
        <v>569</v>
      </c>
      <c r="R715" s="57">
        <f t="shared" si="200"/>
        <v>0</v>
      </c>
    </row>
    <row r="716" spans="1:18" ht="12.75">
      <c r="A716" s="5" t="s">
        <v>568</v>
      </c>
      <c r="B716" s="23" t="s">
        <v>576</v>
      </c>
      <c r="C716" s="14" t="s">
        <v>577</v>
      </c>
      <c r="D716" s="15">
        <v>0</v>
      </c>
      <c r="E716" s="15">
        <v>0</v>
      </c>
      <c r="F716" s="34">
        <v>0</v>
      </c>
      <c r="G716" s="15"/>
      <c r="H716" s="15">
        <f t="shared" si="202"/>
        <v>0</v>
      </c>
      <c r="I716" s="43">
        <v>14900</v>
      </c>
      <c r="J716" s="31"/>
      <c r="K716" s="33" t="s">
        <v>569</v>
      </c>
      <c r="R716" s="57">
        <f t="shared" si="200"/>
        <v>0</v>
      </c>
    </row>
    <row r="717" spans="1:18" ht="12.75">
      <c r="A717" s="5"/>
      <c r="B717" s="23"/>
      <c r="C717" s="16" t="s">
        <v>843</v>
      </c>
      <c r="D717" s="17">
        <f aca="true" t="shared" si="203" ref="D717:I717">SUM(0)</f>
        <v>0</v>
      </c>
      <c r="E717" s="17">
        <f t="shared" si="203"/>
        <v>0</v>
      </c>
      <c r="F717" s="17">
        <f t="shared" si="203"/>
        <v>0</v>
      </c>
      <c r="G717" s="17">
        <f t="shared" si="203"/>
        <v>0</v>
      </c>
      <c r="H717" s="17">
        <f t="shared" si="203"/>
        <v>0</v>
      </c>
      <c r="I717" s="7">
        <f t="shared" si="203"/>
        <v>0</v>
      </c>
      <c r="J717" s="38"/>
      <c r="K717" s="33"/>
      <c r="R717" s="57">
        <f t="shared" si="200"/>
        <v>0</v>
      </c>
    </row>
    <row r="718" spans="1:18" ht="12.75">
      <c r="A718" s="5"/>
      <c r="B718" s="23"/>
      <c r="C718" s="16" t="s">
        <v>844</v>
      </c>
      <c r="D718" s="17">
        <f aca="true" t="shared" si="204" ref="D718:I718">SUM(D709:D716)</f>
        <v>18497.3</v>
      </c>
      <c r="E718" s="17">
        <f t="shared" si="204"/>
        <v>9800</v>
      </c>
      <c r="F718" s="17">
        <f t="shared" si="204"/>
        <v>7990.02</v>
      </c>
      <c r="G718" s="17">
        <f t="shared" si="204"/>
        <v>0</v>
      </c>
      <c r="H718" s="17">
        <f t="shared" si="204"/>
        <v>9800</v>
      </c>
      <c r="I718" s="7">
        <f t="shared" si="204"/>
        <v>35300</v>
      </c>
      <c r="J718" s="38"/>
      <c r="K718" s="33"/>
      <c r="R718" s="57">
        <f t="shared" si="200"/>
        <v>0</v>
      </c>
    </row>
    <row r="719" spans="1:18" ht="12.75">
      <c r="A719" s="5"/>
      <c r="B719" s="23"/>
      <c r="C719" s="16" t="s">
        <v>845</v>
      </c>
      <c r="D719" s="17">
        <f aca="true" t="shared" si="205" ref="D719:I719">D717-D718</f>
        <v>-18497.3</v>
      </c>
      <c r="E719" s="17">
        <f t="shared" si="205"/>
        <v>-9800</v>
      </c>
      <c r="F719" s="17">
        <f t="shared" si="205"/>
        <v>-7990.02</v>
      </c>
      <c r="G719" s="17">
        <f t="shared" si="205"/>
        <v>0</v>
      </c>
      <c r="H719" s="17">
        <f t="shared" si="205"/>
        <v>-9800</v>
      </c>
      <c r="I719" s="7">
        <f t="shared" si="205"/>
        <v>-35300</v>
      </c>
      <c r="J719" s="38"/>
      <c r="K719" s="33"/>
      <c r="R719" s="57">
        <f t="shared" si="200"/>
        <v>0</v>
      </c>
    </row>
    <row r="720" spans="1:18" ht="12.75">
      <c r="A720" s="5" t="s">
        <v>578</v>
      </c>
      <c r="B720" s="23" t="s">
        <v>40</v>
      </c>
      <c r="C720" s="14" t="s">
        <v>41</v>
      </c>
      <c r="D720" s="15">
        <v>933.01</v>
      </c>
      <c r="E720" s="15">
        <v>0</v>
      </c>
      <c r="F720" s="34">
        <v>0</v>
      </c>
      <c r="G720" s="15"/>
      <c r="H720" s="15">
        <f aca="true" t="shared" si="206" ref="H720:H740">SUM(E720+G720)</f>
        <v>0</v>
      </c>
      <c r="I720" s="6">
        <f>H720</f>
        <v>0</v>
      </c>
      <c r="J720" s="31"/>
      <c r="K720" s="33" t="s">
        <v>287</v>
      </c>
      <c r="R720" s="57">
        <f t="shared" si="200"/>
        <v>0</v>
      </c>
    </row>
    <row r="721" spans="1:18" ht="12.75">
      <c r="A721" s="5" t="s">
        <v>578</v>
      </c>
      <c r="B721" s="23" t="s">
        <v>579</v>
      </c>
      <c r="C721" s="14" t="s">
        <v>580</v>
      </c>
      <c r="D721" s="15">
        <v>8500</v>
      </c>
      <c r="E721" s="15">
        <v>8500</v>
      </c>
      <c r="F721" s="34">
        <v>7789.21</v>
      </c>
      <c r="G721" s="15">
        <v>-800</v>
      </c>
      <c r="H721" s="15">
        <f t="shared" si="206"/>
        <v>7700</v>
      </c>
      <c r="I721" s="43">
        <v>0</v>
      </c>
      <c r="J721" s="31"/>
      <c r="K721" s="33" t="s">
        <v>42</v>
      </c>
      <c r="R721" s="57">
        <f t="shared" si="200"/>
        <v>0</v>
      </c>
    </row>
    <row r="722" spans="1:18" ht="12.75">
      <c r="A722" s="5" t="s">
        <v>578</v>
      </c>
      <c r="B722" s="23" t="s">
        <v>516</v>
      </c>
      <c r="C722" s="14" t="s">
        <v>581</v>
      </c>
      <c r="D722" s="15">
        <v>31994</v>
      </c>
      <c r="E722" s="15">
        <v>3900</v>
      </c>
      <c r="F722" s="34">
        <v>3999.25</v>
      </c>
      <c r="G722" s="15"/>
      <c r="H722" s="15">
        <f t="shared" si="206"/>
        <v>3900</v>
      </c>
      <c r="I722" s="40">
        <v>3900</v>
      </c>
      <c r="J722" s="31"/>
      <c r="K722" s="33" t="s">
        <v>42</v>
      </c>
      <c r="R722" s="57">
        <f t="shared" si="200"/>
        <v>0</v>
      </c>
    </row>
    <row r="723" spans="1:18" ht="12.75">
      <c r="A723" s="5" t="s">
        <v>578</v>
      </c>
      <c r="B723" s="23" t="s">
        <v>582</v>
      </c>
      <c r="C723" s="14" t="s">
        <v>583</v>
      </c>
      <c r="D723" s="15">
        <v>0</v>
      </c>
      <c r="E723" s="15">
        <v>0</v>
      </c>
      <c r="F723" s="34">
        <v>0</v>
      </c>
      <c r="G723" s="15">
        <v>84000</v>
      </c>
      <c r="H723" s="15">
        <f t="shared" si="206"/>
        <v>84000</v>
      </c>
      <c r="I723" s="43">
        <v>10500</v>
      </c>
      <c r="J723" s="31"/>
      <c r="K723" s="33" t="s">
        <v>42</v>
      </c>
      <c r="R723" s="57">
        <f t="shared" si="200"/>
        <v>0</v>
      </c>
    </row>
    <row r="724" spans="1:18" ht="12.75">
      <c r="A724" s="5">
        <v>551</v>
      </c>
      <c r="B724" s="23">
        <v>1703</v>
      </c>
      <c r="C724" s="14" t="s">
        <v>866</v>
      </c>
      <c r="D724" s="15">
        <v>0</v>
      </c>
      <c r="E724" s="15">
        <v>0</v>
      </c>
      <c r="F724" s="34"/>
      <c r="G724" s="15">
        <v>0</v>
      </c>
      <c r="H724" s="15">
        <v>0</v>
      </c>
      <c r="I724" s="43">
        <v>39900</v>
      </c>
      <c r="J724" s="31"/>
      <c r="K724" s="33"/>
      <c r="R724" s="57">
        <f t="shared" si="200"/>
        <v>0</v>
      </c>
    </row>
    <row r="725" spans="1:18" ht="12.75">
      <c r="A725" s="5" t="s">
        <v>578</v>
      </c>
      <c r="B725" s="23" t="s">
        <v>584</v>
      </c>
      <c r="C725" s="14" t="s">
        <v>585</v>
      </c>
      <c r="D725" s="15">
        <v>26686</v>
      </c>
      <c r="E725" s="15">
        <v>3300</v>
      </c>
      <c r="F725" s="34">
        <v>3335.75</v>
      </c>
      <c r="G725" s="15"/>
      <c r="H725" s="15">
        <f t="shared" si="206"/>
        <v>3300</v>
      </c>
      <c r="I725" s="40">
        <v>3300</v>
      </c>
      <c r="J725" s="31"/>
      <c r="K725" s="33" t="s">
        <v>42</v>
      </c>
      <c r="R725" s="57">
        <f t="shared" si="200"/>
        <v>0</v>
      </c>
    </row>
    <row r="726" spans="1:18" ht="12.75">
      <c r="A726" s="5" t="s">
        <v>578</v>
      </c>
      <c r="B726" s="23" t="s">
        <v>586</v>
      </c>
      <c r="C726" s="14" t="s">
        <v>587</v>
      </c>
      <c r="D726" s="15">
        <v>0</v>
      </c>
      <c r="E726" s="15">
        <v>0</v>
      </c>
      <c r="F726" s="34">
        <v>0</v>
      </c>
      <c r="G726" s="15"/>
      <c r="H726" s="15">
        <f t="shared" si="206"/>
        <v>0</v>
      </c>
      <c r="I726" s="6">
        <f>H726</f>
        <v>0</v>
      </c>
      <c r="J726" s="31"/>
      <c r="K726" s="33" t="s">
        <v>42</v>
      </c>
      <c r="R726" s="57">
        <f t="shared" si="200"/>
        <v>0</v>
      </c>
    </row>
    <row r="727" spans="1:18" ht="12.75">
      <c r="A727" s="5" t="s">
        <v>578</v>
      </c>
      <c r="B727" s="23" t="s">
        <v>588</v>
      </c>
      <c r="C727" s="14" t="s">
        <v>589</v>
      </c>
      <c r="D727" s="15">
        <v>0</v>
      </c>
      <c r="E727" s="15">
        <v>0</v>
      </c>
      <c r="F727" s="34">
        <v>0</v>
      </c>
      <c r="G727" s="15"/>
      <c r="H727" s="15">
        <f t="shared" si="206"/>
        <v>0</v>
      </c>
      <c r="I727" s="6">
        <f>H727</f>
        <v>0</v>
      </c>
      <c r="J727" s="31"/>
      <c r="K727" s="33" t="s">
        <v>42</v>
      </c>
      <c r="R727" s="57">
        <f t="shared" si="200"/>
        <v>0</v>
      </c>
    </row>
    <row r="728" spans="1:18" ht="12.75">
      <c r="A728" s="5" t="s">
        <v>578</v>
      </c>
      <c r="B728" s="23" t="s">
        <v>394</v>
      </c>
      <c r="C728" s="14" t="s">
        <v>590</v>
      </c>
      <c r="D728" s="15">
        <v>16675</v>
      </c>
      <c r="E728" s="15">
        <v>16600</v>
      </c>
      <c r="F728" s="34">
        <v>0</v>
      </c>
      <c r="G728" s="15"/>
      <c r="H728" s="15">
        <f t="shared" si="206"/>
        <v>16600</v>
      </c>
      <c r="I728" s="43">
        <v>15000</v>
      </c>
      <c r="J728" s="31"/>
      <c r="K728" s="33" t="s">
        <v>569</v>
      </c>
      <c r="R728" s="57">
        <f t="shared" si="200"/>
        <v>0</v>
      </c>
    </row>
    <row r="729" spans="1:18" ht="12.75">
      <c r="A729" s="5" t="s">
        <v>578</v>
      </c>
      <c r="B729" s="23" t="s">
        <v>591</v>
      </c>
      <c r="C729" s="14" t="s">
        <v>592</v>
      </c>
      <c r="D729" s="15">
        <v>20000</v>
      </c>
      <c r="E729" s="15">
        <v>0</v>
      </c>
      <c r="F729" s="34">
        <v>0</v>
      </c>
      <c r="G729" s="15"/>
      <c r="H729" s="15">
        <f t="shared" si="206"/>
        <v>0</v>
      </c>
      <c r="I729" s="6">
        <f>H729</f>
        <v>0</v>
      </c>
      <c r="J729" s="31"/>
      <c r="K729" s="33" t="s">
        <v>42</v>
      </c>
      <c r="R729" s="57">
        <f t="shared" si="200"/>
        <v>0</v>
      </c>
    </row>
    <row r="730" spans="1:18" ht="12.75">
      <c r="A730" s="5">
        <v>551</v>
      </c>
      <c r="B730" s="23">
        <v>5003</v>
      </c>
      <c r="C730" s="14" t="s">
        <v>867</v>
      </c>
      <c r="D730" s="15">
        <v>0</v>
      </c>
      <c r="E730" s="15">
        <v>0</v>
      </c>
      <c r="F730" s="34"/>
      <c r="G730" s="15">
        <v>0</v>
      </c>
      <c r="H730" s="15">
        <f t="shared" si="206"/>
        <v>0</v>
      </c>
      <c r="I730" s="43">
        <v>100000</v>
      </c>
      <c r="J730" s="31"/>
      <c r="K730" s="33"/>
      <c r="R730" s="57">
        <f t="shared" si="200"/>
        <v>0</v>
      </c>
    </row>
    <row r="731" spans="1:18" ht="12.75">
      <c r="A731" s="5" t="s">
        <v>578</v>
      </c>
      <c r="B731" s="23" t="s">
        <v>593</v>
      </c>
      <c r="C731" s="14" t="s">
        <v>594</v>
      </c>
      <c r="D731" s="15">
        <v>66800</v>
      </c>
      <c r="E731" s="15">
        <v>0</v>
      </c>
      <c r="F731" s="34">
        <v>26416.92</v>
      </c>
      <c r="G731" s="15">
        <v>2400</v>
      </c>
      <c r="H731" s="15">
        <f t="shared" si="206"/>
        <v>2400</v>
      </c>
      <c r="I731" s="43">
        <v>0</v>
      </c>
      <c r="J731" s="31"/>
      <c r="K731" s="33" t="s">
        <v>42</v>
      </c>
      <c r="R731" s="57">
        <f t="shared" si="200"/>
        <v>0</v>
      </c>
    </row>
    <row r="732" spans="1:18" ht="12.75">
      <c r="A732" s="5" t="s">
        <v>578</v>
      </c>
      <c r="B732" s="23" t="s">
        <v>69</v>
      </c>
      <c r="C732" s="14" t="s">
        <v>595</v>
      </c>
      <c r="D732" s="15">
        <v>0</v>
      </c>
      <c r="E732" s="15">
        <v>0</v>
      </c>
      <c r="F732" s="34">
        <v>5061.22</v>
      </c>
      <c r="G732" s="15">
        <v>210200</v>
      </c>
      <c r="H732" s="15">
        <f t="shared" si="206"/>
        <v>210200</v>
      </c>
      <c r="I732" s="43">
        <v>0</v>
      </c>
      <c r="J732" s="31"/>
      <c r="K732" s="33" t="s">
        <v>42</v>
      </c>
      <c r="R732" s="57">
        <f t="shared" si="200"/>
        <v>0</v>
      </c>
    </row>
    <row r="733" spans="1:18" ht="12.75">
      <c r="A733" s="5" t="s">
        <v>578</v>
      </c>
      <c r="B733" s="23" t="s">
        <v>596</v>
      </c>
      <c r="C733" s="14" t="s">
        <v>597</v>
      </c>
      <c r="D733" s="15">
        <v>0</v>
      </c>
      <c r="E733" s="15">
        <v>0</v>
      </c>
      <c r="F733" s="34">
        <v>0</v>
      </c>
      <c r="G733" s="15"/>
      <c r="H733" s="15">
        <f t="shared" si="206"/>
        <v>0</v>
      </c>
      <c r="I733" s="6">
        <f aca="true" t="shared" si="207" ref="I733:I740">H733</f>
        <v>0</v>
      </c>
      <c r="J733" s="31"/>
      <c r="K733" s="33" t="s">
        <v>42</v>
      </c>
      <c r="R733" s="57">
        <f t="shared" si="200"/>
        <v>0</v>
      </c>
    </row>
    <row r="734" spans="1:18" ht="12.75">
      <c r="A734" s="5" t="s">
        <v>578</v>
      </c>
      <c r="B734" s="23" t="s">
        <v>598</v>
      </c>
      <c r="C734" s="14" t="s">
        <v>599</v>
      </c>
      <c r="D734" s="15">
        <v>0</v>
      </c>
      <c r="E734" s="15">
        <v>0</v>
      </c>
      <c r="F734" s="34">
        <v>0</v>
      </c>
      <c r="G734" s="15"/>
      <c r="H734" s="15">
        <f t="shared" si="206"/>
        <v>0</v>
      </c>
      <c r="I734" s="6">
        <f t="shared" si="207"/>
        <v>0</v>
      </c>
      <c r="J734" s="31"/>
      <c r="K734" s="33" t="s">
        <v>42</v>
      </c>
      <c r="R734" s="57">
        <f t="shared" si="200"/>
        <v>0</v>
      </c>
    </row>
    <row r="735" spans="1:18" ht="12.75">
      <c r="A735" s="5" t="s">
        <v>578</v>
      </c>
      <c r="B735" s="23" t="s">
        <v>600</v>
      </c>
      <c r="C735" s="14" t="s">
        <v>601</v>
      </c>
      <c r="D735" s="15">
        <v>-1841.27</v>
      </c>
      <c r="E735" s="15">
        <v>0</v>
      </c>
      <c r="F735" s="34">
        <v>0</v>
      </c>
      <c r="G735" s="15"/>
      <c r="H735" s="15">
        <f t="shared" si="206"/>
        <v>0</v>
      </c>
      <c r="I735" s="6">
        <f t="shared" si="207"/>
        <v>0</v>
      </c>
      <c r="J735" s="31"/>
      <c r="K735" s="33" t="s">
        <v>42</v>
      </c>
      <c r="R735" s="57">
        <f t="shared" si="200"/>
        <v>0</v>
      </c>
    </row>
    <row r="736" spans="1:18" ht="12.75">
      <c r="A736" s="5" t="s">
        <v>578</v>
      </c>
      <c r="B736" s="23" t="s">
        <v>71</v>
      </c>
      <c r="C736" s="14" t="s">
        <v>72</v>
      </c>
      <c r="D736" s="15">
        <v>160.06</v>
      </c>
      <c r="E736" s="15">
        <v>2000</v>
      </c>
      <c r="F736" s="34">
        <v>0</v>
      </c>
      <c r="G736" s="15"/>
      <c r="H736" s="15">
        <f t="shared" si="206"/>
        <v>2000</v>
      </c>
      <c r="I736" s="6">
        <f t="shared" si="207"/>
        <v>2000</v>
      </c>
      <c r="J736" s="31"/>
      <c r="K736" s="33" t="s">
        <v>870</v>
      </c>
      <c r="R736" s="57">
        <f t="shared" si="200"/>
        <v>0</v>
      </c>
    </row>
    <row r="737" spans="1:18" ht="12.75">
      <c r="A737" s="5" t="s">
        <v>578</v>
      </c>
      <c r="B737" s="23" t="s">
        <v>602</v>
      </c>
      <c r="C737" s="14" t="s">
        <v>603</v>
      </c>
      <c r="D737" s="15">
        <v>80000</v>
      </c>
      <c r="E737" s="15">
        <v>0</v>
      </c>
      <c r="F737" s="34">
        <v>31642.24</v>
      </c>
      <c r="G737" s="15">
        <v>2900</v>
      </c>
      <c r="H737" s="15">
        <f t="shared" si="206"/>
        <v>2900</v>
      </c>
      <c r="I737" s="43">
        <v>0</v>
      </c>
      <c r="J737" s="31"/>
      <c r="K737" s="33" t="s">
        <v>42</v>
      </c>
      <c r="R737" s="57">
        <f t="shared" si="200"/>
        <v>0</v>
      </c>
    </row>
    <row r="738" spans="1:18" ht="12.75">
      <c r="A738" s="5" t="s">
        <v>578</v>
      </c>
      <c r="B738" s="23" t="s">
        <v>78</v>
      </c>
      <c r="C738" s="14" t="s">
        <v>79</v>
      </c>
      <c r="D738" s="15">
        <v>933.01</v>
      </c>
      <c r="E738" s="15">
        <v>0</v>
      </c>
      <c r="F738" s="34">
        <v>0</v>
      </c>
      <c r="G738" s="15"/>
      <c r="H738" s="15">
        <f t="shared" si="206"/>
        <v>0</v>
      </c>
      <c r="I738" s="6">
        <f t="shared" si="207"/>
        <v>0</v>
      </c>
      <c r="J738" s="31"/>
      <c r="K738" s="33" t="s">
        <v>287</v>
      </c>
      <c r="R738" s="57">
        <f t="shared" si="200"/>
        <v>0</v>
      </c>
    </row>
    <row r="739" spans="1:18" ht="12.75">
      <c r="A739" s="5" t="s">
        <v>578</v>
      </c>
      <c r="B739" s="23" t="s">
        <v>103</v>
      </c>
      <c r="C739" s="14" t="s">
        <v>104</v>
      </c>
      <c r="D739" s="15">
        <v>0</v>
      </c>
      <c r="E739" s="15">
        <v>500</v>
      </c>
      <c r="F739" s="34">
        <v>0</v>
      </c>
      <c r="G739" s="15"/>
      <c r="H739" s="15">
        <f t="shared" si="206"/>
        <v>500</v>
      </c>
      <c r="I739" s="6">
        <f t="shared" si="207"/>
        <v>500</v>
      </c>
      <c r="J739" s="31"/>
      <c r="K739" s="33" t="s">
        <v>569</v>
      </c>
      <c r="R739" s="57">
        <f t="shared" si="200"/>
        <v>0</v>
      </c>
    </row>
    <row r="740" spans="1:18" ht="12.75">
      <c r="A740" s="5" t="s">
        <v>578</v>
      </c>
      <c r="B740" s="23" t="s">
        <v>604</v>
      </c>
      <c r="C740" s="14" t="s">
        <v>605</v>
      </c>
      <c r="D740" s="15">
        <v>33800</v>
      </c>
      <c r="E740" s="15">
        <v>33800</v>
      </c>
      <c r="F740" s="34">
        <v>33800</v>
      </c>
      <c r="G740" s="15"/>
      <c r="H740" s="15">
        <f t="shared" si="206"/>
        <v>33800</v>
      </c>
      <c r="I740" s="6">
        <f t="shared" si="207"/>
        <v>33800</v>
      </c>
      <c r="J740" s="31"/>
      <c r="K740" s="33" t="s">
        <v>569</v>
      </c>
      <c r="R740" s="57">
        <f t="shared" si="200"/>
        <v>0</v>
      </c>
    </row>
    <row r="741" spans="1:18" ht="12.75">
      <c r="A741" s="5"/>
      <c r="B741" s="23"/>
      <c r="C741" s="16" t="s">
        <v>843</v>
      </c>
      <c r="D741" s="17">
        <f aca="true" t="shared" si="208" ref="D741:I741">SUM(D720:D729)</f>
        <v>104788.01000000001</v>
      </c>
      <c r="E741" s="17">
        <f t="shared" si="208"/>
        <v>32300</v>
      </c>
      <c r="F741" s="17">
        <f t="shared" si="208"/>
        <v>15124.21</v>
      </c>
      <c r="G741" s="17">
        <f t="shared" si="208"/>
        <v>83200</v>
      </c>
      <c r="H741" s="17">
        <f t="shared" si="208"/>
        <v>115500</v>
      </c>
      <c r="I741" s="7">
        <f t="shared" si="208"/>
        <v>72600</v>
      </c>
      <c r="J741" s="38"/>
      <c r="K741" s="33"/>
      <c r="R741" s="57">
        <f t="shared" si="200"/>
        <v>0</v>
      </c>
    </row>
    <row r="742" spans="1:18" ht="12.75">
      <c r="A742" s="5"/>
      <c r="B742" s="23"/>
      <c r="C742" s="16" t="s">
        <v>844</v>
      </c>
      <c r="D742" s="17">
        <f>SUM(D730:D740)</f>
        <v>179851.80000000002</v>
      </c>
      <c r="E742" s="17">
        <f>SUM(E730:E740)</f>
        <v>36300</v>
      </c>
      <c r="F742" s="17">
        <f>SUM(F731:F740)</f>
        <v>96920.38</v>
      </c>
      <c r="G742" s="17">
        <f>SUM(G730:G740)</f>
        <v>215500</v>
      </c>
      <c r="H742" s="17">
        <f>SUM(H730:H740)</f>
        <v>251800</v>
      </c>
      <c r="I742" s="7">
        <f>SUM(I730:I740)</f>
        <v>136300</v>
      </c>
      <c r="J742" s="38"/>
      <c r="K742" s="33"/>
      <c r="R742" s="57">
        <f t="shared" si="200"/>
        <v>0</v>
      </c>
    </row>
    <row r="743" spans="1:18" ht="12.75">
      <c r="A743" s="5"/>
      <c r="B743" s="23"/>
      <c r="C743" s="16" t="s">
        <v>845</v>
      </c>
      <c r="D743" s="17">
        <f aca="true" t="shared" si="209" ref="D743:I743">D741-D742</f>
        <v>-75063.79000000001</v>
      </c>
      <c r="E743" s="17">
        <f t="shared" si="209"/>
        <v>-4000</v>
      </c>
      <c r="F743" s="17">
        <f t="shared" si="209"/>
        <v>-81796.17000000001</v>
      </c>
      <c r="G743" s="17">
        <f t="shared" si="209"/>
        <v>-132300</v>
      </c>
      <c r="H743" s="17">
        <f t="shared" si="209"/>
        <v>-136300</v>
      </c>
      <c r="I743" s="7">
        <f t="shared" si="209"/>
        <v>-63700</v>
      </c>
      <c r="J743" s="38"/>
      <c r="K743" s="33"/>
      <c r="R743" s="57">
        <f t="shared" si="200"/>
        <v>0</v>
      </c>
    </row>
    <row r="744" spans="1:18" ht="12.75">
      <c r="A744" s="5" t="s">
        <v>606</v>
      </c>
      <c r="B744" s="23" t="s">
        <v>311</v>
      </c>
      <c r="C744" s="14" t="s">
        <v>607</v>
      </c>
      <c r="D744" s="15">
        <v>20500</v>
      </c>
      <c r="E744" s="15">
        <v>17100</v>
      </c>
      <c r="F744" s="34">
        <v>0</v>
      </c>
      <c r="G744" s="15"/>
      <c r="H744" s="15">
        <f aca="true" t="shared" si="210" ref="H744:H753">SUM(E744+G744)</f>
        <v>17100</v>
      </c>
      <c r="I744" s="43">
        <v>21700</v>
      </c>
      <c r="J744" s="31"/>
      <c r="K744" s="33" t="s">
        <v>35</v>
      </c>
      <c r="R744" s="57">
        <f t="shared" si="200"/>
        <v>0</v>
      </c>
    </row>
    <row r="745" spans="1:18" ht="12.75">
      <c r="A745" s="5" t="s">
        <v>606</v>
      </c>
      <c r="B745" s="23" t="s">
        <v>59</v>
      </c>
      <c r="C745" s="14" t="s">
        <v>60</v>
      </c>
      <c r="D745" s="15">
        <v>0</v>
      </c>
      <c r="E745" s="15">
        <v>0</v>
      </c>
      <c r="F745" s="34">
        <v>0</v>
      </c>
      <c r="G745" s="15"/>
      <c r="H745" s="15">
        <f t="shared" si="210"/>
        <v>0</v>
      </c>
      <c r="I745" s="6">
        <f>H745</f>
        <v>0</v>
      </c>
      <c r="J745" s="31"/>
      <c r="K745" s="33" t="s">
        <v>1</v>
      </c>
      <c r="R745" s="57">
        <f t="shared" si="200"/>
        <v>0</v>
      </c>
    </row>
    <row r="746" spans="1:18" ht="12.75">
      <c r="A746" s="5" t="s">
        <v>606</v>
      </c>
      <c r="B746" s="23" t="s">
        <v>7</v>
      </c>
      <c r="C746" s="14" t="s">
        <v>8</v>
      </c>
      <c r="D746" s="15">
        <v>14621.5</v>
      </c>
      <c r="E746" s="15">
        <v>15200</v>
      </c>
      <c r="F746" s="34">
        <v>7110.56</v>
      </c>
      <c r="G746" s="15"/>
      <c r="H746" s="15">
        <f t="shared" si="210"/>
        <v>15200</v>
      </c>
      <c r="I746" s="43">
        <v>15400</v>
      </c>
      <c r="J746" s="31"/>
      <c r="K746" s="33" t="s">
        <v>868</v>
      </c>
      <c r="R746" s="57">
        <f t="shared" si="200"/>
        <v>200</v>
      </c>
    </row>
    <row r="747" spans="1:18" ht="12.75">
      <c r="A747" s="5" t="s">
        <v>606</v>
      </c>
      <c r="B747" s="23" t="s">
        <v>11</v>
      </c>
      <c r="C747" s="14" t="s">
        <v>12</v>
      </c>
      <c r="D747" s="15">
        <v>1227.88</v>
      </c>
      <c r="E747" s="15">
        <v>1300</v>
      </c>
      <c r="F747" s="34">
        <v>589.19</v>
      </c>
      <c r="G747" s="15"/>
      <c r="H747" s="15">
        <f t="shared" si="210"/>
        <v>1300</v>
      </c>
      <c r="I747" s="40">
        <f aca="true" t="shared" si="211" ref="I747:I753">H747</f>
        <v>1300</v>
      </c>
      <c r="J747" s="31"/>
      <c r="K747" s="33" t="s">
        <v>868</v>
      </c>
      <c r="R747" s="57">
        <f t="shared" si="200"/>
        <v>0</v>
      </c>
    </row>
    <row r="748" spans="1:18" ht="12.75">
      <c r="A748" s="5" t="s">
        <v>606</v>
      </c>
      <c r="B748" s="23" t="s">
        <v>13</v>
      </c>
      <c r="C748" s="14" t="s">
        <v>14</v>
      </c>
      <c r="D748" s="15">
        <v>2541.33</v>
      </c>
      <c r="E748" s="15">
        <v>3100</v>
      </c>
      <c r="F748" s="34">
        <v>1243.6</v>
      </c>
      <c r="G748" s="15"/>
      <c r="H748" s="15">
        <f t="shared" si="210"/>
        <v>3100</v>
      </c>
      <c r="I748" s="40">
        <f t="shared" si="211"/>
        <v>3100</v>
      </c>
      <c r="J748" s="31"/>
      <c r="K748" s="33" t="s">
        <v>868</v>
      </c>
      <c r="R748" s="57">
        <f t="shared" si="200"/>
        <v>0</v>
      </c>
    </row>
    <row r="749" spans="1:18" ht="12.75">
      <c r="A749" s="5" t="s">
        <v>606</v>
      </c>
      <c r="B749" s="23" t="s">
        <v>608</v>
      </c>
      <c r="C749" s="14" t="s">
        <v>609</v>
      </c>
      <c r="D749" s="15">
        <v>17824.12</v>
      </c>
      <c r="E749" s="15">
        <v>18500</v>
      </c>
      <c r="F749" s="34">
        <v>7314.72</v>
      </c>
      <c r="G749" s="15">
        <v>15000</v>
      </c>
      <c r="H749" s="15">
        <f t="shared" si="210"/>
        <v>33500</v>
      </c>
      <c r="I749" s="6">
        <f t="shared" si="211"/>
        <v>33500</v>
      </c>
      <c r="J749" s="31"/>
      <c r="K749" s="33" t="s">
        <v>329</v>
      </c>
      <c r="R749" s="57">
        <f t="shared" si="200"/>
        <v>0</v>
      </c>
    </row>
    <row r="750" spans="1:18" ht="12.75">
      <c r="A750" s="5" t="s">
        <v>606</v>
      </c>
      <c r="B750" s="23" t="s">
        <v>610</v>
      </c>
      <c r="C750" s="14" t="s">
        <v>611</v>
      </c>
      <c r="D750" s="15">
        <v>0</v>
      </c>
      <c r="E750" s="15">
        <v>300</v>
      </c>
      <c r="F750" s="34">
        <v>-200</v>
      </c>
      <c r="G750" s="15"/>
      <c r="H750" s="15">
        <f t="shared" si="210"/>
        <v>300</v>
      </c>
      <c r="I750" s="6">
        <f t="shared" si="211"/>
        <v>300</v>
      </c>
      <c r="J750" s="31"/>
      <c r="K750" s="33" t="s">
        <v>329</v>
      </c>
      <c r="R750" s="57">
        <f t="shared" si="200"/>
        <v>0</v>
      </c>
    </row>
    <row r="751" spans="1:18" ht="12.75">
      <c r="A751" s="5" t="s">
        <v>606</v>
      </c>
      <c r="B751" s="23" t="s">
        <v>92</v>
      </c>
      <c r="C751" s="14" t="s">
        <v>93</v>
      </c>
      <c r="D751" s="15">
        <v>234.58</v>
      </c>
      <c r="E751" s="15">
        <v>400</v>
      </c>
      <c r="F751" s="34">
        <v>117.29</v>
      </c>
      <c r="G751" s="15"/>
      <c r="H751" s="15">
        <f t="shared" si="210"/>
        <v>400</v>
      </c>
      <c r="I751" s="6">
        <f t="shared" si="211"/>
        <v>400</v>
      </c>
      <c r="J751" s="31"/>
      <c r="K751" s="33" t="s">
        <v>869</v>
      </c>
      <c r="R751" s="57">
        <f t="shared" si="200"/>
        <v>0</v>
      </c>
    </row>
    <row r="752" spans="1:18" ht="12.75">
      <c r="A752" s="5" t="s">
        <v>606</v>
      </c>
      <c r="B752" s="23" t="s">
        <v>103</v>
      </c>
      <c r="C752" s="14" t="s">
        <v>104</v>
      </c>
      <c r="D752" s="15">
        <v>62900</v>
      </c>
      <c r="E752" s="15">
        <v>62900</v>
      </c>
      <c r="F752" s="34">
        <v>62900</v>
      </c>
      <c r="G752" s="15"/>
      <c r="H752" s="15">
        <f t="shared" si="210"/>
        <v>62900</v>
      </c>
      <c r="I752" s="6">
        <f t="shared" si="211"/>
        <v>62900</v>
      </c>
      <c r="J752" s="31"/>
      <c r="K752" s="33" t="s">
        <v>329</v>
      </c>
      <c r="R752" s="57">
        <f t="shared" si="200"/>
        <v>0</v>
      </c>
    </row>
    <row r="753" spans="1:18" ht="12.75">
      <c r="A753" s="5" t="s">
        <v>606</v>
      </c>
      <c r="B753" s="23" t="s">
        <v>206</v>
      </c>
      <c r="C753" s="14" t="s">
        <v>207</v>
      </c>
      <c r="D753" s="15">
        <v>0</v>
      </c>
      <c r="E753" s="15">
        <v>0</v>
      </c>
      <c r="F753" s="34">
        <v>0</v>
      </c>
      <c r="G753" s="15"/>
      <c r="H753" s="15">
        <f t="shared" si="210"/>
        <v>0</v>
      </c>
      <c r="I753" s="6">
        <f t="shared" si="211"/>
        <v>0</v>
      </c>
      <c r="J753" s="31"/>
      <c r="K753" s="33" t="s">
        <v>1</v>
      </c>
      <c r="R753" s="57">
        <f t="shared" si="200"/>
        <v>0</v>
      </c>
    </row>
    <row r="754" spans="1:18" ht="12.75">
      <c r="A754" s="5"/>
      <c r="B754" s="23"/>
      <c r="C754" s="16" t="s">
        <v>843</v>
      </c>
      <c r="D754" s="17">
        <f aca="true" t="shared" si="212" ref="D754:I754">SUM(D744:D745)</f>
        <v>20500</v>
      </c>
      <c r="E754" s="17">
        <f t="shared" si="212"/>
        <v>17100</v>
      </c>
      <c r="F754" s="17">
        <f t="shared" si="212"/>
        <v>0</v>
      </c>
      <c r="G754" s="17">
        <f t="shared" si="212"/>
        <v>0</v>
      </c>
      <c r="H754" s="17">
        <f t="shared" si="212"/>
        <v>17100</v>
      </c>
      <c r="I754" s="7">
        <f t="shared" si="212"/>
        <v>21700</v>
      </c>
      <c r="J754" s="38"/>
      <c r="K754" s="33"/>
      <c r="R754" s="57">
        <f t="shared" si="200"/>
        <v>0</v>
      </c>
    </row>
    <row r="755" spans="1:18" ht="12.75">
      <c r="A755" s="5"/>
      <c r="B755" s="23"/>
      <c r="C755" s="16" t="s">
        <v>844</v>
      </c>
      <c r="D755" s="17">
        <f aca="true" t="shared" si="213" ref="D755:I755">SUM(D746:D753)</f>
        <v>99349.41</v>
      </c>
      <c r="E755" s="17">
        <f t="shared" si="213"/>
        <v>101700</v>
      </c>
      <c r="F755" s="17">
        <f t="shared" si="213"/>
        <v>79075.36</v>
      </c>
      <c r="G755" s="17">
        <f t="shared" si="213"/>
        <v>15000</v>
      </c>
      <c r="H755" s="17">
        <f t="shared" si="213"/>
        <v>116700</v>
      </c>
      <c r="I755" s="7">
        <f t="shared" si="213"/>
        <v>116900</v>
      </c>
      <c r="J755" s="38"/>
      <c r="K755" s="33"/>
      <c r="R755" s="57">
        <f t="shared" si="200"/>
        <v>0</v>
      </c>
    </row>
    <row r="756" spans="1:18" ht="12.75">
      <c r="A756" s="5"/>
      <c r="B756" s="23"/>
      <c r="C756" s="16" t="s">
        <v>845</v>
      </c>
      <c r="D756" s="17">
        <f aca="true" t="shared" si="214" ref="D756:I756">D754-D755</f>
        <v>-78849.41</v>
      </c>
      <c r="E756" s="17">
        <f t="shared" si="214"/>
        <v>-84600</v>
      </c>
      <c r="F756" s="17">
        <f t="shared" si="214"/>
        <v>-79075.36</v>
      </c>
      <c r="G756" s="17">
        <f t="shared" si="214"/>
        <v>-15000</v>
      </c>
      <c r="H756" s="17">
        <f t="shared" si="214"/>
        <v>-99600</v>
      </c>
      <c r="I756" s="7">
        <f t="shared" si="214"/>
        <v>-95200</v>
      </c>
      <c r="J756" s="38"/>
      <c r="K756" s="33"/>
      <c r="R756" s="57">
        <f t="shared" si="200"/>
        <v>0</v>
      </c>
    </row>
    <row r="757" spans="1:18" ht="12.75">
      <c r="A757" s="5" t="s">
        <v>612</v>
      </c>
      <c r="B757" s="23" t="s">
        <v>71</v>
      </c>
      <c r="C757" s="14" t="s">
        <v>72</v>
      </c>
      <c r="D757" s="15">
        <v>1566.67</v>
      </c>
      <c r="E757" s="15">
        <v>0</v>
      </c>
      <c r="F757" s="34">
        <v>0</v>
      </c>
      <c r="G757" s="15"/>
      <c r="H757" s="15">
        <f>SUM(E757+G757)</f>
        <v>0</v>
      </c>
      <c r="I757" s="6">
        <f>H757</f>
        <v>0</v>
      </c>
      <c r="J757" s="31"/>
      <c r="K757" s="33" t="s">
        <v>870</v>
      </c>
      <c r="R757" s="57">
        <f t="shared" si="200"/>
        <v>0</v>
      </c>
    </row>
    <row r="758" spans="1:18" ht="12.75">
      <c r="A758" s="5" t="s">
        <v>612</v>
      </c>
      <c r="B758" s="23" t="s">
        <v>613</v>
      </c>
      <c r="C758" s="14" t="s">
        <v>614</v>
      </c>
      <c r="D758" s="15">
        <v>674.68</v>
      </c>
      <c r="E758" s="15">
        <v>0</v>
      </c>
      <c r="F758" s="34">
        <v>25.56</v>
      </c>
      <c r="G758" s="15"/>
      <c r="H758" s="15">
        <f>SUM(E758+G758)</f>
        <v>0</v>
      </c>
      <c r="I758" s="6">
        <f>H758</f>
        <v>0</v>
      </c>
      <c r="J758" s="31"/>
      <c r="K758" s="33" t="s">
        <v>329</v>
      </c>
      <c r="R758" s="57">
        <f t="shared" si="200"/>
        <v>0</v>
      </c>
    </row>
    <row r="759" spans="1:18" ht="12.75">
      <c r="A759" s="5" t="s">
        <v>612</v>
      </c>
      <c r="B759" s="23" t="s">
        <v>615</v>
      </c>
      <c r="C759" s="14" t="s">
        <v>616</v>
      </c>
      <c r="D759" s="15">
        <v>0</v>
      </c>
      <c r="E759" s="15">
        <v>0</v>
      </c>
      <c r="F759" s="34">
        <v>0</v>
      </c>
      <c r="G759" s="15"/>
      <c r="H759" s="15">
        <f>SUM(E759+G759)</f>
        <v>0</v>
      </c>
      <c r="I759" s="6">
        <f>H759</f>
        <v>0</v>
      </c>
      <c r="J759" s="31"/>
      <c r="K759" s="33" t="s">
        <v>1</v>
      </c>
      <c r="R759" s="57">
        <f t="shared" si="200"/>
        <v>0</v>
      </c>
    </row>
    <row r="760" spans="1:18" ht="12.75">
      <c r="A760" s="5"/>
      <c r="B760" s="23"/>
      <c r="C760" s="16" t="s">
        <v>843</v>
      </c>
      <c r="D760" s="17">
        <f aca="true" t="shared" si="215" ref="D760:I760">SUM(0)</f>
        <v>0</v>
      </c>
      <c r="E760" s="17">
        <f t="shared" si="215"/>
        <v>0</v>
      </c>
      <c r="F760" s="17">
        <f t="shared" si="215"/>
        <v>0</v>
      </c>
      <c r="G760" s="17">
        <f t="shared" si="215"/>
        <v>0</v>
      </c>
      <c r="H760" s="17">
        <f t="shared" si="215"/>
        <v>0</v>
      </c>
      <c r="I760" s="7">
        <f t="shared" si="215"/>
        <v>0</v>
      </c>
      <c r="J760" s="38"/>
      <c r="K760" s="33"/>
      <c r="R760" s="57">
        <f t="shared" si="200"/>
        <v>0</v>
      </c>
    </row>
    <row r="761" spans="1:18" ht="12.75">
      <c r="A761" s="5"/>
      <c r="B761" s="23"/>
      <c r="C761" s="16" t="s">
        <v>844</v>
      </c>
      <c r="D761" s="17">
        <f aca="true" t="shared" si="216" ref="D761:I761">SUM(D757:D759)</f>
        <v>2241.35</v>
      </c>
      <c r="E761" s="17">
        <f t="shared" si="216"/>
        <v>0</v>
      </c>
      <c r="F761" s="17">
        <f t="shared" si="216"/>
        <v>25.56</v>
      </c>
      <c r="G761" s="17">
        <f t="shared" si="216"/>
        <v>0</v>
      </c>
      <c r="H761" s="17">
        <f t="shared" si="216"/>
        <v>0</v>
      </c>
      <c r="I761" s="7">
        <f t="shared" si="216"/>
        <v>0</v>
      </c>
      <c r="J761" s="38"/>
      <c r="K761" s="33"/>
      <c r="R761" s="57">
        <f t="shared" si="200"/>
        <v>0</v>
      </c>
    </row>
    <row r="762" spans="1:18" ht="12.75">
      <c r="A762" s="5"/>
      <c r="B762" s="23"/>
      <c r="C762" s="16" t="s">
        <v>845</v>
      </c>
      <c r="D762" s="17">
        <f aca="true" t="shared" si="217" ref="D762:I762">D760-D761</f>
        <v>-2241.35</v>
      </c>
      <c r="E762" s="17">
        <f t="shared" si="217"/>
        <v>0</v>
      </c>
      <c r="F762" s="17">
        <f t="shared" si="217"/>
        <v>-25.56</v>
      </c>
      <c r="G762" s="17">
        <f t="shared" si="217"/>
        <v>0</v>
      </c>
      <c r="H762" s="17">
        <f t="shared" si="217"/>
        <v>0</v>
      </c>
      <c r="I762" s="7">
        <f t="shared" si="217"/>
        <v>0</v>
      </c>
      <c r="J762" s="38"/>
      <c r="K762" s="33"/>
      <c r="R762" s="57">
        <f t="shared" si="200"/>
        <v>0</v>
      </c>
    </row>
    <row r="763" spans="1:18" ht="12.75">
      <c r="A763" s="5" t="s">
        <v>617</v>
      </c>
      <c r="B763" s="23" t="s">
        <v>618</v>
      </c>
      <c r="C763" s="14" t="s">
        <v>619</v>
      </c>
      <c r="D763" s="15">
        <v>0</v>
      </c>
      <c r="E763" s="15">
        <v>100</v>
      </c>
      <c r="F763" s="34">
        <v>0</v>
      </c>
      <c r="G763" s="15"/>
      <c r="H763" s="15">
        <f aca="true" t="shared" si="218" ref="H763:H778">SUM(E763+G763)</f>
        <v>100</v>
      </c>
      <c r="I763" s="6">
        <f>H763</f>
        <v>100</v>
      </c>
      <c r="J763" s="31"/>
      <c r="K763" s="33" t="s">
        <v>329</v>
      </c>
      <c r="R763" s="57">
        <f t="shared" si="200"/>
        <v>0</v>
      </c>
    </row>
    <row r="764" spans="1:18" ht="12.75">
      <c r="A764" s="5" t="s">
        <v>617</v>
      </c>
      <c r="B764" s="23" t="s">
        <v>51</v>
      </c>
      <c r="C764" s="14" t="s">
        <v>52</v>
      </c>
      <c r="D764" s="15">
        <v>0</v>
      </c>
      <c r="E764" s="15">
        <v>0</v>
      </c>
      <c r="F764" s="34">
        <v>0</v>
      </c>
      <c r="G764" s="15"/>
      <c r="H764" s="15">
        <f t="shared" si="218"/>
        <v>0</v>
      </c>
      <c r="I764" s="6">
        <f aca="true" t="shared" si="219" ref="I764:I778">H764</f>
        <v>0</v>
      </c>
      <c r="J764" s="31"/>
      <c r="K764" s="33" t="s">
        <v>1</v>
      </c>
      <c r="R764" s="57">
        <f t="shared" si="200"/>
        <v>0</v>
      </c>
    </row>
    <row r="765" spans="1:18" ht="12.75">
      <c r="A765" s="5" t="s">
        <v>617</v>
      </c>
      <c r="B765" s="23" t="s">
        <v>5</v>
      </c>
      <c r="C765" s="14" t="s">
        <v>6</v>
      </c>
      <c r="D765" s="15">
        <v>39051.11</v>
      </c>
      <c r="E765" s="15">
        <v>49100</v>
      </c>
      <c r="F765" s="34">
        <v>16110.29</v>
      </c>
      <c r="G765" s="15">
        <v>-2200</v>
      </c>
      <c r="H765" s="15">
        <f t="shared" si="218"/>
        <v>46900</v>
      </c>
      <c r="I765" s="43">
        <v>28200</v>
      </c>
      <c r="J765" s="31"/>
      <c r="K765" s="33" t="s">
        <v>868</v>
      </c>
      <c r="R765" s="57">
        <f t="shared" si="200"/>
        <v>-18700</v>
      </c>
    </row>
    <row r="766" spans="1:18" ht="12.75">
      <c r="A766" s="5" t="s">
        <v>617</v>
      </c>
      <c r="B766" s="23" t="s">
        <v>7</v>
      </c>
      <c r="C766" s="14" t="s">
        <v>8</v>
      </c>
      <c r="D766" s="15">
        <v>14621.57</v>
      </c>
      <c r="E766" s="15">
        <v>15200</v>
      </c>
      <c r="F766" s="34">
        <v>7110.65</v>
      </c>
      <c r="G766" s="15"/>
      <c r="H766" s="15">
        <f t="shared" si="218"/>
        <v>15200</v>
      </c>
      <c r="I766" s="43">
        <v>15400</v>
      </c>
      <c r="J766" s="31"/>
      <c r="K766" s="33" t="s">
        <v>868</v>
      </c>
      <c r="R766" s="57">
        <f t="shared" si="200"/>
        <v>200</v>
      </c>
    </row>
    <row r="767" spans="1:18" ht="12.75">
      <c r="A767" s="5" t="s">
        <v>617</v>
      </c>
      <c r="B767" s="23" t="s">
        <v>9</v>
      </c>
      <c r="C767" s="14" t="s">
        <v>10</v>
      </c>
      <c r="D767" s="15">
        <v>21445.3</v>
      </c>
      <c r="E767" s="15">
        <v>22000</v>
      </c>
      <c r="F767" s="34">
        <v>0</v>
      </c>
      <c r="G767" s="15">
        <v>-1500</v>
      </c>
      <c r="H767" s="15">
        <f t="shared" si="218"/>
        <v>20500</v>
      </c>
      <c r="I767" s="43">
        <v>11600</v>
      </c>
      <c r="J767" s="31"/>
      <c r="K767" s="33" t="s">
        <v>868</v>
      </c>
      <c r="R767" s="57">
        <f t="shared" si="200"/>
        <v>-8900</v>
      </c>
    </row>
    <row r="768" spans="1:18" ht="12.75">
      <c r="A768" s="5" t="s">
        <v>617</v>
      </c>
      <c r="B768" s="23" t="s">
        <v>11</v>
      </c>
      <c r="C768" s="14" t="s">
        <v>12</v>
      </c>
      <c r="D768" s="15">
        <v>1228.12</v>
      </c>
      <c r="E768" s="15">
        <v>1300</v>
      </c>
      <c r="F768" s="34">
        <v>589.37</v>
      </c>
      <c r="G768" s="15"/>
      <c r="H768" s="15">
        <f t="shared" si="218"/>
        <v>1300</v>
      </c>
      <c r="I768" s="40">
        <f t="shared" si="219"/>
        <v>1300</v>
      </c>
      <c r="J768" s="31"/>
      <c r="K768" s="33" t="s">
        <v>868</v>
      </c>
      <c r="R768" s="57">
        <f t="shared" si="200"/>
        <v>0</v>
      </c>
    </row>
    <row r="769" spans="1:18" ht="12.75">
      <c r="A769" s="5" t="s">
        <v>617</v>
      </c>
      <c r="B769" s="23" t="s">
        <v>13</v>
      </c>
      <c r="C769" s="14" t="s">
        <v>14</v>
      </c>
      <c r="D769" s="15">
        <v>2541.5</v>
      </c>
      <c r="E769" s="15">
        <v>3100</v>
      </c>
      <c r="F769" s="34">
        <v>1243.79</v>
      </c>
      <c r="G769" s="15"/>
      <c r="H769" s="15">
        <f t="shared" si="218"/>
        <v>3100</v>
      </c>
      <c r="I769" s="40">
        <f t="shared" si="219"/>
        <v>3100</v>
      </c>
      <c r="J769" s="31"/>
      <c r="K769" s="33" t="s">
        <v>868</v>
      </c>
      <c r="R769" s="57">
        <f t="shared" si="200"/>
        <v>0</v>
      </c>
    </row>
    <row r="770" spans="1:18" ht="12.75">
      <c r="A770" s="5" t="s">
        <v>617</v>
      </c>
      <c r="B770" s="23" t="s">
        <v>620</v>
      </c>
      <c r="C770" s="14" t="s">
        <v>621</v>
      </c>
      <c r="D770" s="15">
        <v>2390.71</v>
      </c>
      <c r="E770" s="15">
        <v>2000</v>
      </c>
      <c r="F770" s="34">
        <v>0</v>
      </c>
      <c r="G770" s="15"/>
      <c r="H770" s="15">
        <f t="shared" si="218"/>
        <v>2000</v>
      </c>
      <c r="I770" s="6">
        <f t="shared" si="219"/>
        <v>2000</v>
      </c>
      <c r="J770" s="31"/>
      <c r="K770" s="33" t="s">
        <v>329</v>
      </c>
      <c r="R770" s="57">
        <f t="shared" si="200"/>
        <v>0</v>
      </c>
    </row>
    <row r="771" spans="1:18" ht="12.75">
      <c r="A771" s="5" t="s">
        <v>617</v>
      </c>
      <c r="B771" s="23" t="s">
        <v>622</v>
      </c>
      <c r="C771" s="14" t="s">
        <v>623</v>
      </c>
      <c r="D771" s="15">
        <v>10491.51</v>
      </c>
      <c r="E771" s="15">
        <v>10000</v>
      </c>
      <c r="F771" s="34">
        <v>6848.55</v>
      </c>
      <c r="G771" s="15"/>
      <c r="H771" s="15">
        <f t="shared" si="218"/>
        <v>10000</v>
      </c>
      <c r="I771" s="6">
        <f t="shared" si="219"/>
        <v>10000</v>
      </c>
      <c r="J771" s="31"/>
      <c r="K771" s="33" t="s">
        <v>329</v>
      </c>
      <c r="R771" s="57">
        <f aca="true" t="shared" si="220" ref="R771:R834">IF(K771="SN 01",I771-H771,0)</f>
        <v>0</v>
      </c>
    </row>
    <row r="772" spans="1:18" ht="12.75">
      <c r="A772" s="5" t="s">
        <v>617</v>
      </c>
      <c r="B772" s="23" t="s">
        <v>624</v>
      </c>
      <c r="C772" s="14" t="s">
        <v>625</v>
      </c>
      <c r="D772" s="15">
        <v>0</v>
      </c>
      <c r="E772" s="15">
        <v>200</v>
      </c>
      <c r="F772" s="34">
        <v>0</v>
      </c>
      <c r="G772" s="15"/>
      <c r="H772" s="15">
        <f t="shared" si="218"/>
        <v>200</v>
      </c>
      <c r="I772" s="6">
        <f t="shared" si="219"/>
        <v>200</v>
      </c>
      <c r="J772" s="31"/>
      <c r="K772" s="33" t="s">
        <v>329</v>
      </c>
      <c r="R772" s="57">
        <f t="shared" si="220"/>
        <v>0</v>
      </c>
    </row>
    <row r="773" spans="1:18" ht="12.75">
      <c r="A773" s="5" t="s">
        <v>617</v>
      </c>
      <c r="B773" s="23" t="s">
        <v>626</v>
      </c>
      <c r="C773" s="14" t="s">
        <v>627</v>
      </c>
      <c r="D773" s="15">
        <v>236.12</v>
      </c>
      <c r="E773" s="15">
        <v>1500</v>
      </c>
      <c r="F773" s="34">
        <v>234.03</v>
      </c>
      <c r="G773" s="15"/>
      <c r="H773" s="15">
        <f t="shared" si="218"/>
        <v>1500</v>
      </c>
      <c r="I773" s="6">
        <f t="shared" si="219"/>
        <v>1500</v>
      </c>
      <c r="J773" s="31"/>
      <c r="K773" s="33" t="s">
        <v>329</v>
      </c>
      <c r="R773" s="57">
        <f t="shared" si="220"/>
        <v>0</v>
      </c>
    </row>
    <row r="774" spans="1:18" ht="12.75">
      <c r="A774" s="5" t="s">
        <v>617</v>
      </c>
      <c r="B774" s="23" t="s">
        <v>628</v>
      </c>
      <c r="C774" s="14" t="s">
        <v>629</v>
      </c>
      <c r="D774" s="15">
        <v>27800</v>
      </c>
      <c r="E774" s="15">
        <v>27400</v>
      </c>
      <c r="F774" s="34">
        <v>27800</v>
      </c>
      <c r="G774" s="15"/>
      <c r="H774" s="15">
        <f t="shared" si="218"/>
        <v>27400</v>
      </c>
      <c r="I774" s="6">
        <f t="shared" si="219"/>
        <v>27400</v>
      </c>
      <c r="J774" s="31"/>
      <c r="K774" s="33" t="s">
        <v>329</v>
      </c>
      <c r="R774" s="57">
        <f t="shared" si="220"/>
        <v>0</v>
      </c>
    </row>
    <row r="775" spans="1:18" ht="12.75">
      <c r="A775" s="5" t="s">
        <v>617</v>
      </c>
      <c r="B775" s="23" t="s">
        <v>300</v>
      </c>
      <c r="C775" s="14" t="s">
        <v>301</v>
      </c>
      <c r="D775" s="15">
        <v>0</v>
      </c>
      <c r="E775" s="15">
        <v>600</v>
      </c>
      <c r="F775" s="34">
        <v>0</v>
      </c>
      <c r="G775" s="15"/>
      <c r="H775" s="15">
        <f t="shared" si="218"/>
        <v>600</v>
      </c>
      <c r="I775" s="6">
        <f t="shared" si="219"/>
        <v>600</v>
      </c>
      <c r="J775" s="31"/>
      <c r="K775" s="33" t="s">
        <v>329</v>
      </c>
      <c r="R775" s="57">
        <f t="shared" si="220"/>
        <v>0</v>
      </c>
    </row>
    <row r="776" spans="1:18" ht="12.75">
      <c r="A776" s="5" t="s">
        <v>617</v>
      </c>
      <c r="B776" s="23" t="s">
        <v>103</v>
      </c>
      <c r="C776" s="14" t="s">
        <v>104</v>
      </c>
      <c r="D776" s="15">
        <v>639200</v>
      </c>
      <c r="E776" s="15">
        <v>638300</v>
      </c>
      <c r="F776" s="34">
        <v>627400</v>
      </c>
      <c r="G776" s="15"/>
      <c r="H776" s="15">
        <f t="shared" si="218"/>
        <v>638300</v>
      </c>
      <c r="I776" s="6">
        <f t="shared" si="219"/>
        <v>638300</v>
      </c>
      <c r="J776" s="31"/>
      <c r="K776" s="33" t="s">
        <v>329</v>
      </c>
      <c r="R776" s="57">
        <f t="shared" si="220"/>
        <v>0</v>
      </c>
    </row>
    <row r="777" spans="1:18" ht="12.75">
      <c r="A777" s="5" t="s">
        <v>617</v>
      </c>
      <c r="B777" s="23" t="s">
        <v>485</v>
      </c>
      <c r="C777" s="14" t="s">
        <v>486</v>
      </c>
      <c r="D777" s="15">
        <v>42875.02</v>
      </c>
      <c r="E777" s="15">
        <v>20000</v>
      </c>
      <c r="F777" s="34">
        <v>0</v>
      </c>
      <c r="G777" s="15"/>
      <c r="H777" s="15">
        <f t="shared" si="218"/>
        <v>20000</v>
      </c>
      <c r="I777" s="6">
        <f t="shared" si="219"/>
        <v>20000</v>
      </c>
      <c r="J777" s="31"/>
      <c r="K777" s="33" t="s">
        <v>329</v>
      </c>
      <c r="R777" s="57">
        <f t="shared" si="220"/>
        <v>0</v>
      </c>
    </row>
    <row r="778" spans="1:18" ht="12.75">
      <c r="A778" s="5" t="s">
        <v>617</v>
      </c>
      <c r="B778" s="23" t="s">
        <v>135</v>
      </c>
      <c r="C778" s="14" t="s">
        <v>136</v>
      </c>
      <c r="D778" s="15">
        <v>102.86</v>
      </c>
      <c r="E778" s="15">
        <v>300</v>
      </c>
      <c r="F778" s="34">
        <v>0</v>
      </c>
      <c r="G778" s="15"/>
      <c r="H778" s="15">
        <f t="shared" si="218"/>
        <v>300</v>
      </c>
      <c r="I778" s="6">
        <f t="shared" si="219"/>
        <v>300</v>
      </c>
      <c r="J778" s="31"/>
      <c r="K778" s="33" t="s">
        <v>35</v>
      </c>
      <c r="R778" s="57">
        <f t="shared" si="220"/>
        <v>0</v>
      </c>
    </row>
    <row r="779" spans="1:18" ht="12.75">
      <c r="A779" s="5"/>
      <c r="B779" s="23"/>
      <c r="C779" s="16" t="s">
        <v>843</v>
      </c>
      <c r="D779" s="17">
        <f aca="true" t="shared" si="221" ref="D779:I779">SUM(D763:D764)</f>
        <v>0</v>
      </c>
      <c r="E779" s="17">
        <f t="shared" si="221"/>
        <v>100</v>
      </c>
      <c r="F779" s="17">
        <f t="shared" si="221"/>
        <v>0</v>
      </c>
      <c r="G779" s="17">
        <f t="shared" si="221"/>
        <v>0</v>
      </c>
      <c r="H779" s="17">
        <f t="shared" si="221"/>
        <v>100</v>
      </c>
      <c r="I779" s="7">
        <f t="shared" si="221"/>
        <v>100</v>
      </c>
      <c r="J779" s="38"/>
      <c r="K779" s="33"/>
      <c r="R779" s="57">
        <f t="shared" si="220"/>
        <v>0</v>
      </c>
    </row>
    <row r="780" spans="1:18" ht="12.75">
      <c r="A780" s="5"/>
      <c r="B780" s="23"/>
      <c r="C780" s="16" t="s">
        <v>844</v>
      </c>
      <c r="D780" s="17">
        <f aca="true" t="shared" si="222" ref="D780:I780">SUM(D765:D778)</f>
        <v>801983.82</v>
      </c>
      <c r="E780" s="17">
        <f t="shared" si="222"/>
        <v>791000</v>
      </c>
      <c r="F780" s="17">
        <f t="shared" si="222"/>
        <v>687336.68</v>
      </c>
      <c r="G780" s="17">
        <f t="shared" si="222"/>
        <v>-3700</v>
      </c>
      <c r="H780" s="17">
        <f t="shared" si="222"/>
        <v>787300</v>
      </c>
      <c r="I780" s="7">
        <f t="shared" si="222"/>
        <v>759900</v>
      </c>
      <c r="J780" s="38"/>
      <c r="K780" s="33"/>
      <c r="R780" s="57">
        <f t="shared" si="220"/>
        <v>0</v>
      </c>
    </row>
    <row r="781" spans="1:18" ht="12.75">
      <c r="A781" s="5"/>
      <c r="B781" s="23"/>
      <c r="C781" s="16" t="s">
        <v>845</v>
      </c>
      <c r="D781" s="17">
        <f aca="true" t="shared" si="223" ref="D781:I781">D779-D780</f>
        <v>-801983.82</v>
      </c>
      <c r="E781" s="17">
        <f t="shared" si="223"/>
        <v>-790900</v>
      </c>
      <c r="F781" s="17">
        <f t="shared" si="223"/>
        <v>-687336.68</v>
      </c>
      <c r="G781" s="17">
        <f t="shared" si="223"/>
        <v>3700</v>
      </c>
      <c r="H781" s="17">
        <f t="shared" si="223"/>
        <v>-787200</v>
      </c>
      <c r="I781" s="7">
        <f t="shared" si="223"/>
        <v>-759800</v>
      </c>
      <c r="J781" s="38"/>
      <c r="K781" s="33"/>
      <c r="R781" s="57">
        <f t="shared" si="220"/>
        <v>0</v>
      </c>
    </row>
    <row r="782" spans="1:18" ht="12.75">
      <c r="A782" s="5" t="s">
        <v>630</v>
      </c>
      <c r="B782" s="23" t="s">
        <v>59</v>
      </c>
      <c r="C782" s="14" t="s">
        <v>60</v>
      </c>
      <c r="D782" s="15">
        <v>537.16</v>
      </c>
      <c r="E782" s="15">
        <v>0</v>
      </c>
      <c r="F782" s="34">
        <v>1231.13</v>
      </c>
      <c r="G782" s="15"/>
      <c r="H782" s="15">
        <f aca="true" t="shared" si="224" ref="H782:H788">SUM(E782+G782)</f>
        <v>0</v>
      </c>
      <c r="I782" s="6">
        <f>H782</f>
        <v>0</v>
      </c>
      <c r="J782" s="31"/>
      <c r="K782" s="33" t="s">
        <v>329</v>
      </c>
      <c r="R782" s="57">
        <f t="shared" si="220"/>
        <v>0</v>
      </c>
    </row>
    <row r="783" spans="1:18" ht="12.75">
      <c r="A783" s="5" t="s">
        <v>630</v>
      </c>
      <c r="B783" s="23" t="s">
        <v>7</v>
      </c>
      <c r="C783" s="14" t="s">
        <v>8</v>
      </c>
      <c r="D783" s="15">
        <v>14621.51</v>
      </c>
      <c r="E783" s="15">
        <v>15200</v>
      </c>
      <c r="F783" s="34">
        <v>7110.6</v>
      </c>
      <c r="G783" s="15"/>
      <c r="H783" s="15">
        <f t="shared" si="224"/>
        <v>15200</v>
      </c>
      <c r="I783" s="43">
        <v>15400</v>
      </c>
      <c r="J783" s="31"/>
      <c r="K783" s="33" t="s">
        <v>868</v>
      </c>
      <c r="R783" s="57">
        <f t="shared" si="220"/>
        <v>200</v>
      </c>
    </row>
    <row r="784" spans="1:18" ht="12.75">
      <c r="A784" s="5" t="s">
        <v>630</v>
      </c>
      <c r="B784" s="23" t="s">
        <v>11</v>
      </c>
      <c r="C784" s="14" t="s">
        <v>12</v>
      </c>
      <c r="D784" s="15">
        <v>1227.96</v>
      </c>
      <c r="E784" s="15">
        <v>1300</v>
      </c>
      <c r="F784" s="34">
        <v>589.28</v>
      </c>
      <c r="G784" s="15"/>
      <c r="H784" s="15">
        <f t="shared" si="224"/>
        <v>1300</v>
      </c>
      <c r="I784" s="40">
        <f>H784</f>
        <v>1300</v>
      </c>
      <c r="J784" s="31"/>
      <c r="K784" s="33" t="s">
        <v>868</v>
      </c>
      <c r="R784" s="57">
        <f t="shared" si="220"/>
        <v>0</v>
      </c>
    </row>
    <row r="785" spans="1:18" ht="12.75">
      <c r="A785" s="5" t="s">
        <v>630</v>
      </c>
      <c r="B785" s="23" t="s">
        <v>13</v>
      </c>
      <c r="C785" s="14" t="s">
        <v>14</v>
      </c>
      <c r="D785" s="15">
        <v>2541.38</v>
      </c>
      <c r="E785" s="15">
        <v>3100</v>
      </c>
      <c r="F785" s="34">
        <v>1243.69</v>
      </c>
      <c r="G785" s="15"/>
      <c r="H785" s="15">
        <f t="shared" si="224"/>
        <v>3100</v>
      </c>
      <c r="I785" s="40">
        <f>H785</f>
        <v>3100</v>
      </c>
      <c r="J785" s="31"/>
      <c r="K785" s="33" t="s">
        <v>868</v>
      </c>
      <c r="R785" s="57">
        <f t="shared" si="220"/>
        <v>0</v>
      </c>
    </row>
    <row r="786" spans="1:18" ht="12.75">
      <c r="A786" s="5" t="s">
        <v>630</v>
      </c>
      <c r="B786" s="23" t="s">
        <v>631</v>
      </c>
      <c r="C786" s="14" t="s">
        <v>632</v>
      </c>
      <c r="D786" s="15">
        <v>10910.02</v>
      </c>
      <c r="E786" s="15">
        <v>5000</v>
      </c>
      <c r="F786" s="34">
        <v>39.87</v>
      </c>
      <c r="G786" s="15"/>
      <c r="H786" s="15">
        <f t="shared" si="224"/>
        <v>5000</v>
      </c>
      <c r="I786" s="6">
        <f>H786</f>
        <v>5000</v>
      </c>
      <c r="J786" s="31"/>
      <c r="K786" s="33" t="s">
        <v>35</v>
      </c>
      <c r="R786" s="57">
        <f t="shared" si="220"/>
        <v>0</v>
      </c>
    </row>
    <row r="787" spans="1:18" ht="12.75">
      <c r="A787" s="5" t="s">
        <v>630</v>
      </c>
      <c r="B787" s="23" t="s">
        <v>633</v>
      </c>
      <c r="C787" s="14" t="s">
        <v>634</v>
      </c>
      <c r="D787" s="15">
        <v>1500</v>
      </c>
      <c r="E787" s="15">
        <v>1000</v>
      </c>
      <c r="F787" s="34">
        <v>0</v>
      </c>
      <c r="G787" s="15"/>
      <c r="H787" s="15">
        <f t="shared" si="224"/>
        <v>1000</v>
      </c>
      <c r="I787" s="6">
        <f>H787</f>
        <v>1000</v>
      </c>
      <c r="J787" s="31"/>
      <c r="K787" s="33" t="s">
        <v>329</v>
      </c>
      <c r="R787" s="57">
        <f t="shared" si="220"/>
        <v>0</v>
      </c>
    </row>
    <row r="788" spans="1:18" ht="12.75">
      <c r="A788" s="5" t="s">
        <v>630</v>
      </c>
      <c r="B788" s="23" t="s">
        <v>206</v>
      </c>
      <c r="C788" s="14" t="s">
        <v>207</v>
      </c>
      <c r="D788" s="15">
        <v>537.16</v>
      </c>
      <c r="E788" s="15">
        <v>0</v>
      </c>
      <c r="F788" s="34">
        <v>0</v>
      </c>
      <c r="G788" s="15"/>
      <c r="H788" s="15">
        <f t="shared" si="224"/>
        <v>0</v>
      </c>
      <c r="I788" s="6">
        <f>H788</f>
        <v>0</v>
      </c>
      <c r="J788" s="31"/>
      <c r="K788" s="33" t="s">
        <v>1</v>
      </c>
      <c r="R788" s="57">
        <f t="shared" si="220"/>
        <v>0</v>
      </c>
    </row>
    <row r="789" spans="1:18" ht="12.75">
      <c r="A789" s="5"/>
      <c r="B789" s="23"/>
      <c r="C789" s="16" t="s">
        <v>843</v>
      </c>
      <c r="D789" s="17">
        <f aca="true" t="shared" si="225" ref="D789:I789">SUM(D782)</f>
        <v>537.16</v>
      </c>
      <c r="E789" s="17">
        <f t="shared" si="225"/>
        <v>0</v>
      </c>
      <c r="F789" s="17">
        <f t="shared" si="225"/>
        <v>1231.13</v>
      </c>
      <c r="G789" s="17">
        <f t="shared" si="225"/>
        <v>0</v>
      </c>
      <c r="H789" s="17">
        <f t="shared" si="225"/>
        <v>0</v>
      </c>
      <c r="I789" s="7">
        <f t="shared" si="225"/>
        <v>0</v>
      </c>
      <c r="J789" s="38"/>
      <c r="K789" s="33"/>
      <c r="R789" s="57">
        <f t="shared" si="220"/>
        <v>0</v>
      </c>
    </row>
    <row r="790" spans="1:18" ht="12.75">
      <c r="A790" s="5"/>
      <c r="B790" s="23"/>
      <c r="C790" s="16" t="s">
        <v>844</v>
      </c>
      <c r="D790" s="17">
        <f aca="true" t="shared" si="226" ref="D790:I790">SUM(D783:D788)</f>
        <v>31338.030000000002</v>
      </c>
      <c r="E790" s="17">
        <f t="shared" si="226"/>
        <v>25600</v>
      </c>
      <c r="F790" s="17">
        <f t="shared" si="226"/>
        <v>8983.44</v>
      </c>
      <c r="G790" s="17">
        <f t="shared" si="226"/>
        <v>0</v>
      </c>
      <c r="H790" s="17">
        <f t="shared" si="226"/>
        <v>25600</v>
      </c>
      <c r="I790" s="7">
        <f t="shared" si="226"/>
        <v>25800</v>
      </c>
      <c r="J790" s="38"/>
      <c r="K790" s="33"/>
      <c r="R790" s="57">
        <f t="shared" si="220"/>
        <v>0</v>
      </c>
    </row>
    <row r="791" spans="1:18" ht="12.75">
      <c r="A791" s="5"/>
      <c r="B791" s="23"/>
      <c r="C791" s="16" t="s">
        <v>845</v>
      </c>
      <c r="D791" s="17">
        <f aca="true" t="shared" si="227" ref="D791:I791">D789-D790</f>
        <v>-30800.870000000003</v>
      </c>
      <c r="E791" s="17">
        <f t="shared" si="227"/>
        <v>-25600</v>
      </c>
      <c r="F791" s="17">
        <f t="shared" si="227"/>
        <v>-7752.31</v>
      </c>
      <c r="G791" s="17">
        <f t="shared" si="227"/>
        <v>0</v>
      </c>
      <c r="H791" s="17">
        <f t="shared" si="227"/>
        <v>-25600</v>
      </c>
      <c r="I791" s="7">
        <f t="shared" si="227"/>
        <v>-25800</v>
      </c>
      <c r="J791" s="38"/>
      <c r="K791" s="33"/>
      <c r="R791" s="57">
        <f t="shared" si="220"/>
        <v>0</v>
      </c>
    </row>
    <row r="792" spans="1:18" ht="12.75">
      <c r="A792" s="5" t="s">
        <v>635</v>
      </c>
      <c r="B792" s="23" t="s">
        <v>33</v>
      </c>
      <c r="C792" s="14" t="s">
        <v>307</v>
      </c>
      <c r="D792" s="15">
        <v>2425.62</v>
      </c>
      <c r="E792" s="15">
        <v>3300</v>
      </c>
      <c r="F792" s="34">
        <v>1733.78</v>
      </c>
      <c r="G792" s="15"/>
      <c r="H792" s="15">
        <f>SUM(E792+G792)</f>
        <v>3300</v>
      </c>
      <c r="I792" s="6">
        <f>H792</f>
        <v>3300</v>
      </c>
      <c r="J792" s="31"/>
      <c r="K792" s="33" t="s">
        <v>35</v>
      </c>
      <c r="R792" s="57">
        <f t="shared" si="220"/>
        <v>0</v>
      </c>
    </row>
    <row r="793" spans="1:18" ht="12.75">
      <c r="A793" s="5" t="s">
        <v>635</v>
      </c>
      <c r="B793" s="23" t="s">
        <v>636</v>
      </c>
      <c r="C793" s="14" t="s">
        <v>637</v>
      </c>
      <c r="D793" s="15">
        <v>0</v>
      </c>
      <c r="E793" s="15">
        <v>200</v>
      </c>
      <c r="F793" s="34">
        <v>43.21</v>
      </c>
      <c r="G793" s="15"/>
      <c r="H793" s="15">
        <f>SUM(E793+G793)</f>
        <v>200</v>
      </c>
      <c r="I793" s="6">
        <f>H793</f>
        <v>200</v>
      </c>
      <c r="J793" s="31"/>
      <c r="K793" s="33" t="s">
        <v>329</v>
      </c>
      <c r="R793" s="57">
        <f t="shared" si="220"/>
        <v>0</v>
      </c>
    </row>
    <row r="794" spans="1:18" ht="12.75">
      <c r="A794" s="5" t="s">
        <v>635</v>
      </c>
      <c r="B794" s="23" t="s">
        <v>638</v>
      </c>
      <c r="C794" s="14" t="s">
        <v>639</v>
      </c>
      <c r="D794" s="15">
        <v>86.43</v>
      </c>
      <c r="E794" s="15">
        <v>200</v>
      </c>
      <c r="F794" s="34">
        <v>219.99</v>
      </c>
      <c r="G794" s="15"/>
      <c r="H794" s="15">
        <f>SUM(E794+G794)</f>
        <v>200</v>
      </c>
      <c r="I794" s="6">
        <f>H794</f>
        <v>200</v>
      </c>
      <c r="J794" s="31"/>
      <c r="K794" s="33" t="s">
        <v>329</v>
      </c>
      <c r="R794" s="57">
        <f t="shared" si="220"/>
        <v>0</v>
      </c>
    </row>
    <row r="795" spans="1:18" ht="12.75">
      <c r="A795" s="5" t="s">
        <v>635</v>
      </c>
      <c r="B795" s="23" t="s">
        <v>640</v>
      </c>
      <c r="C795" s="14" t="s">
        <v>641</v>
      </c>
      <c r="D795" s="15">
        <v>308.46</v>
      </c>
      <c r="E795" s="15">
        <v>300</v>
      </c>
      <c r="F795" s="34">
        <v>0</v>
      </c>
      <c r="G795" s="15"/>
      <c r="H795" s="15">
        <f>SUM(E795+G795)</f>
        <v>300</v>
      </c>
      <c r="I795" s="6">
        <f>H795</f>
        <v>300</v>
      </c>
      <c r="J795" s="31"/>
      <c r="K795" s="33" t="s">
        <v>329</v>
      </c>
      <c r="R795" s="57">
        <f t="shared" si="220"/>
        <v>0</v>
      </c>
    </row>
    <row r="796" spans="1:18" ht="12.75">
      <c r="A796" s="5"/>
      <c r="B796" s="23"/>
      <c r="C796" s="16" t="s">
        <v>843</v>
      </c>
      <c r="D796" s="17">
        <f aca="true" t="shared" si="228" ref="D796:I796">SUM(D792)</f>
        <v>2425.62</v>
      </c>
      <c r="E796" s="17">
        <f t="shared" si="228"/>
        <v>3300</v>
      </c>
      <c r="F796" s="17">
        <f t="shared" si="228"/>
        <v>1733.78</v>
      </c>
      <c r="G796" s="17">
        <f t="shared" si="228"/>
        <v>0</v>
      </c>
      <c r="H796" s="17">
        <f t="shared" si="228"/>
        <v>3300</v>
      </c>
      <c r="I796" s="7">
        <f t="shared" si="228"/>
        <v>3300</v>
      </c>
      <c r="J796" s="38"/>
      <c r="K796" s="33"/>
      <c r="R796" s="57">
        <f t="shared" si="220"/>
        <v>0</v>
      </c>
    </row>
    <row r="797" spans="1:18" ht="12.75">
      <c r="A797" s="5"/>
      <c r="B797" s="23"/>
      <c r="C797" s="16" t="s">
        <v>844</v>
      </c>
      <c r="D797" s="17">
        <f aca="true" t="shared" si="229" ref="D797:I797">SUM(D793:D795)</f>
        <v>394.89</v>
      </c>
      <c r="E797" s="17">
        <f t="shared" si="229"/>
        <v>700</v>
      </c>
      <c r="F797" s="17">
        <f t="shared" si="229"/>
        <v>263.2</v>
      </c>
      <c r="G797" s="17">
        <f t="shared" si="229"/>
        <v>0</v>
      </c>
      <c r="H797" s="17">
        <f t="shared" si="229"/>
        <v>700</v>
      </c>
      <c r="I797" s="7">
        <f t="shared" si="229"/>
        <v>700</v>
      </c>
      <c r="J797" s="38"/>
      <c r="K797" s="33"/>
      <c r="R797" s="57">
        <f t="shared" si="220"/>
        <v>0</v>
      </c>
    </row>
    <row r="798" spans="1:18" ht="12.75">
      <c r="A798" s="5"/>
      <c r="B798" s="23"/>
      <c r="C798" s="16" t="s">
        <v>845</v>
      </c>
      <c r="D798" s="17">
        <f aca="true" t="shared" si="230" ref="D798:I798">D796-D797</f>
        <v>2030.73</v>
      </c>
      <c r="E798" s="17">
        <f t="shared" si="230"/>
        <v>2600</v>
      </c>
      <c r="F798" s="17">
        <f t="shared" si="230"/>
        <v>1470.58</v>
      </c>
      <c r="G798" s="17">
        <f t="shared" si="230"/>
        <v>0</v>
      </c>
      <c r="H798" s="17">
        <f t="shared" si="230"/>
        <v>2600</v>
      </c>
      <c r="I798" s="7">
        <f t="shared" si="230"/>
        <v>2600</v>
      </c>
      <c r="J798" s="38"/>
      <c r="K798" s="33"/>
      <c r="R798" s="57">
        <f t="shared" si="220"/>
        <v>0</v>
      </c>
    </row>
    <row r="799" spans="1:18" ht="12.75">
      <c r="A799" s="5" t="s">
        <v>642</v>
      </c>
      <c r="B799" s="23" t="s">
        <v>7</v>
      </c>
      <c r="C799" s="14" t="s">
        <v>8</v>
      </c>
      <c r="D799" s="15">
        <v>14621.59</v>
      </c>
      <c r="E799" s="15">
        <v>15200</v>
      </c>
      <c r="F799" s="34">
        <v>7110.64</v>
      </c>
      <c r="G799" s="15"/>
      <c r="H799" s="15">
        <f>SUM(E799+G799)</f>
        <v>15200</v>
      </c>
      <c r="I799" s="43">
        <v>15400</v>
      </c>
      <c r="J799" s="31"/>
      <c r="K799" s="33" t="s">
        <v>868</v>
      </c>
      <c r="R799" s="57">
        <f t="shared" si="220"/>
        <v>200</v>
      </c>
    </row>
    <row r="800" spans="1:18" ht="12.75">
      <c r="A800" s="5" t="s">
        <v>642</v>
      </c>
      <c r="B800" s="23" t="s">
        <v>11</v>
      </c>
      <c r="C800" s="14" t="s">
        <v>12</v>
      </c>
      <c r="D800" s="15">
        <v>1228.4</v>
      </c>
      <c r="E800" s="15">
        <v>1300</v>
      </c>
      <c r="F800" s="34">
        <v>589.52</v>
      </c>
      <c r="G800" s="15"/>
      <c r="H800" s="15">
        <f>SUM(E800+G800)</f>
        <v>1300</v>
      </c>
      <c r="I800" s="40">
        <f>H800</f>
        <v>1300</v>
      </c>
      <c r="J800" s="31"/>
      <c r="K800" s="33" t="s">
        <v>868</v>
      </c>
      <c r="R800" s="57">
        <f t="shared" si="220"/>
        <v>0</v>
      </c>
    </row>
    <row r="801" spans="1:18" ht="12.75">
      <c r="A801" s="5" t="s">
        <v>642</v>
      </c>
      <c r="B801" s="23" t="s">
        <v>13</v>
      </c>
      <c r="C801" s="14" t="s">
        <v>14</v>
      </c>
      <c r="D801" s="15">
        <v>2541.59</v>
      </c>
      <c r="E801" s="15">
        <v>3100</v>
      </c>
      <c r="F801" s="34">
        <v>1243.87</v>
      </c>
      <c r="G801" s="15"/>
      <c r="H801" s="15">
        <f>SUM(E801+G801)</f>
        <v>3100</v>
      </c>
      <c r="I801" s="40">
        <f>H801</f>
        <v>3100</v>
      </c>
      <c r="J801" s="31"/>
      <c r="K801" s="33" t="s">
        <v>868</v>
      </c>
      <c r="R801" s="57">
        <f t="shared" si="220"/>
        <v>0</v>
      </c>
    </row>
    <row r="802" spans="1:18" ht="12.75">
      <c r="A802" s="5" t="s">
        <v>642</v>
      </c>
      <c r="B802" s="23" t="s">
        <v>643</v>
      </c>
      <c r="C802" s="14" t="s">
        <v>644</v>
      </c>
      <c r="D802" s="15">
        <v>2728.77</v>
      </c>
      <c r="E802" s="15">
        <v>3000</v>
      </c>
      <c r="F802" s="34">
        <v>830.91</v>
      </c>
      <c r="G802" s="15"/>
      <c r="H802" s="15">
        <f>SUM(E802+G802)</f>
        <v>3000</v>
      </c>
      <c r="I802" s="6">
        <f>H802</f>
        <v>3000</v>
      </c>
      <c r="J802" s="31"/>
      <c r="K802" s="33" t="s">
        <v>329</v>
      </c>
      <c r="R802" s="57">
        <f t="shared" si="220"/>
        <v>0</v>
      </c>
    </row>
    <row r="803" spans="1:18" ht="12.75">
      <c r="A803" s="5" t="s">
        <v>642</v>
      </c>
      <c r="B803" s="23" t="s">
        <v>645</v>
      </c>
      <c r="C803" s="14" t="s">
        <v>646</v>
      </c>
      <c r="D803" s="15">
        <v>2560</v>
      </c>
      <c r="E803" s="15">
        <v>2600</v>
      </c>
      <c r="F803" s="34">
        <v>0</v>
      </c>
      <c r="G803" s="15"/>
      <c r="H803" s="15">
        <f>SUM(E803+G803)</f>
        <v>2600</v>
      </c>
      <c r="I803" s="6">
        <f>H803</f>
        <v>2600</v>
      </c>
      <c r="J803" s="31"/>
      <c r="K803" s="33" t="s">
        <v>329</v>
      </c>
      <c r="R803" s="57">
        <f t="shared" si="220"/>
        <v>0</v>
      </c>
    </row>
    <row r="804" spans="1:18" ht="12.75">
      <c r="A804" s="5"/>
      <c r="B804" s="23"/>
      <c r="C804" s="16" t="s">
        <v>843</v>
      </c>
      <c r="D804" s="17">
        <f aca="true" t="shared" si="231" ref="D804:I804">SUM(0)</f>
        <v>0</v>
      </c>
      <c r="E804" s="17">
        <f t="shared" si="231"/>
        <v>0</v>
      </c>
      <c r="F804" s="17">
        <f t="shared" si="231"/>
        <v>0</v>
      </c>
      <c r="G804" s="17">
        <f t="shared" si="231"/>
        <v>0</v>
      </c>
      <c r="H804" s="17">
        <f t="shared" si="231"/>
        <v>0</v>
      </c>
      <c r="I804" s="7">
        <f t="shared" si="231"/>
        <v>0</v>
      </c>
      <c r="J804" s="38"/>
      <c r="K804" s="33"/>
      <c r="R804" s="57">
        <f t="shared" si="220"/>
        <v>0</v>
      </c>
    </row>
    <row r="805" spans="1:18" ht="12.75">
      <c r="A805" s="5"/>
      <c r="B805" s="23"/>
      <c r="C805" s="16" t="s">
        <v>844</v>
      </c>
      <c r="D805" s="17">
        <f aca="true" t="shared" si="232" ref="D805:I805">SUM(D799:D803)</f>
        <v>23680.350000000002</v>
      </c>
      <c r="E805" s="17">
        <f t="shared" si="232"/>
        <v>25200</v>
      </c>
      <c r="F805" s="17">
        <f t="shared" si="232"/>
        <v>9774.939999999999</v>
      </c>
      <c r="G805" s="17">
        <f t="shared" si="232"/>
        <v>0</v>
      </c>
      <c r="H805" s="17">
        <f t="shared" si="232"/>
        <v>25200</v>
      </c>
      <c r="I805" s="7">
        <f t="shared" si="232"/>
        <v>25400</v>
      </c>
      <c r="J805" s="38"/>
      <c r="K805" s="33"/>
      <c r="R805" s="57">
        <f t="shared" si="220"/>
        <v>0</v>
      </c>
    </row>
    <row r="806" spans="1:18" ht="12.75">
      <c r="A806" s="5"/>
      <c r="B806" s="23"/>
      <c r="C806" s="16" t="s">
        <v>845</v>
      </c>
      <c r="D806" s="17">
        <f aca="true" t="shared" si="233" ref="D806:I806">D804-D805</f>
        <v>-23680.350000000002</v>
      </c>
      <c r="E806" s="17">
        <f t="shared" si="233"/>
        <v>-25200</v>
      </c>
      <c r="F806" s="17">
        <f t="shared" si="233"/>
        <v>-9774.939999999999</v>
      </c>
      <c r="G806" s="17">
        <f t="shared" si="233"/>
        <v>0</v>
      </c>
      <c r="H806" s="17">
        <f t="shared" si="233"/>
        <v>-25200</v>
      </c>
      <c r="I806" s="7">
        <f t="shared" si="233"/>
        <v>-25400</v>
      </c>
      <c r="J806" s="38"/>
      <c r="K806" s="33"/>
      <c r="R806" s="57">
        <f t="shared" si="220"/>
        <v>0</v>
      </c>
    </row>
    <row r="807" spans="1:18" ht="12.75">
      <c r="A807" s="5" t="s">
        <v>647</v>
      </c>
      <c r="B807" s="23" t="s">
        <v>160</v>
      </c>
      <c r="C807" s="14" t="s">
        <v>161</v>
      </c>
      <c r="D807" s="15">
        <v>5062</v>
      </c>
      <c r="E807" s="15">
        <v>900</v>
      </c>
      <c r="F807" s="34">
        <v>533</v>
      </c>
      <c r="G807" s="15"/>
      <c r="H807" s="15">
        <f aca="true" t="shared" si="234" ref="H807:H820">SUM(E807+G807)</f>
        <v>900</v>
      </c>
      <c r="I807" s="6">
        <f>H807</f>
        <v>900</v>
      </c>
      <c r="J807" s="31"/>
      <c r="K807" s="33" t="s">
        <v>648</v>
      </c>
      <c r="R807" s="57">
        <f t="shared" si="220"/>
        <v>0</v>
      </c>
    </row>
    <row r="808" spans="1:18" ht="12.75">
      <c r="A808" s="5" t="s">
        <v>647</v>
      </c>
      <c r="B808" s="23" t="s">
        <v>212</v>
      </c>
      <c r="C808" s="14" t="s">
        <v>649</v>
      </c>
      <c r="D808" s="15">
        <v>3150</v>
      </c>
      <c r="E808" s="15">
        <v>5500</v>
      </c>
      <c r="F808" s="34">
        <v>2873</v>
      </c>
      <c r="G808" s="15"/>
      <c r="H808" s="15">
        <f t="shared" si="234"/>
        <v>5500</v>
      </c>
      <c r="I808" s="6">
        <f aca="true" t="shared" si="235" ref="I808:I820">H808</f>
        <v>5500</v>
      </c>
      <c r="J808" s="31"/>
      <c r="K808" s="33" t="s">
        <v>648</v>
      </c>
      <c r="R808" s="57">
        <f t="shared" si="220"/>
        <v>0</v>
      </c>
    </row>
    <row r="809" spans="1:18" ht="12.75">
      <c r="A809" s="5" t="s">
        <v>647</v>
      </c>
      <c r="B809" s="23" t="s">
        <v>157</v>
      </c>
      <c r="C809" s="14" t="s">
        <v>158</v>
      </c>
      <c r="D809" s="15">
        <v>0</v>
      </c>
      <c r="E809" s="15">
        <v>100</v>
      </c>
      <c r="F809" s="34">
        <v>0</v>
      </c>
      <c r="G809" s="15"/>
      <c r="H809" s="15">
        <f t="shared" si="234"/>
        <v>100</v>
      </c>
      <c r="I809" s="6">
        <f t="shared" si="235"/>
        <v>100</v>
      </c>
      <c r="J809" s="31"/>
      <c r="K809" s="33" t="s">
        <v>648</v>
      </c>
      <c r="R809" s="57">
        <f t="shared" si="220"/>
        <v>0</v>
      </c>
    </row>
    <row r="810" spans="1:18" ht="12.75">
      <c r="A810" s="5" t="s">
        <v>647</v>
      </c>
      <c r="B810" s="23" t="s">
        <v>51</v>
      </c>
      <c r="C810" s="14" t="s">
        <v>52</v>
      </c>
      <c r="D810" s="15">
        <v>0</v>
      </c>
      <c r="E810" s="15">
        <v>0</v>
      </c>
      <c r="F810" s="34">
        <v>0</v>
      </c>
      <c r="G810" s="15"/>
      <c r="H810" s="15">
        <f t="shared" si="234"/>
        <v>0</v>
      </c>
      <c r="I810" s="6">
        <f t="shared" si="235"/>
        <v>0</v>
      </c>
      <c r="J810" s="31"/>
      <c r="K810" s="33" t="s">
        <v>1</v>
      </c>
      <c r="R810" s="57">
        <f t="shared" si="220"/>
        <v>0</v>
      </c>
    </row>
    <row r="811" spans="1:18" ht="12.75">
      <c r="A811" s="5" t="s">
        <v>647</v>
      </c>
      <c r="B811" s="23" t="s">
        <v>5</v>
      </c>
      <c r="C811" s="14" t="s">
        <v>6</v>
      </c>
      <c r="D811" s="15">
        <v>55642.33</v>
      </c>
      <c r="E811" s="15">
        <v>56700</v>
      </c>
      <c r="F811" s="34">
        <v>32918.48</v>
      </c>
      <c r="G811" s="15">
        <v>-2500</v>
      </c>
      <c r="H811" s="15">
        <f t="shared" si="234"/>
        <v>54200</v>
      </c>
      <c r="I811" s="43">
        <v>58000</v>
      </c>
      <c r="J811" s="31"/>
      <c r="K811" s="33" t="s">
        <v>868</v>
      </c>
      <c r="R811" s="57">
        <f t="shared" si="220"/>
        <v>3800</v>
      </c>
    </row>
    <row r="812" spans="1:18" ht="12.75">
      <c r="A812" s="5" t="s">
        <v>647</v>
      </c>
      <c r="B812" s="23" t="s">
        <v>7</v>
      </c>
      <c r="C812" s="14" t="s">
        <v>8</v>
      </c>
      <c r="D812" s="15">
        <v>72407.47</v>
      </c>
      <c r="E812" s="15">
        <v>75300</v>
      </c>
      <c r="F812" s="34">
        <v>35495.33</v>
      </c>
      <c r="G812" s="15"/>
      <c r="H812" s="15">
        <f t="shared" si="234"/>
        <v>75300</v>
      </c>
      <c r="I812" s="43">
        <v>77000</v>
      </c>
      <c r="J812" s="31"/>
      <c r="K812" s="33" t="s">
        <v>868</v>
      </c>
      <c r="R812" s="57">
        <f t="shared" si="220"/>
        <v>1700</v>
      </c>
    </row>
    <row r="813" spans="1:18" ht="12.75">
      <c r="A813" s="5" t="s">
        <v>647</v>
      </c>
      <c r="B813" s="23" t="s">
        <v>9</v>
      </c>
      <c r="C813" s="14" t="s">
        <v>10</v>
      </c>
      <c r="D813" s="15">
        <v>21445.3</v>
      </c>
      <c r="E813" s="15">
        <v>22000</v>
      </c>
      <c r="F813" s="34">
        <v>0</v>
      </c>
      <c r="G813" s="15">
        <v>-1500</v>
      </c>
      <c r="H813" s="15">
        <f t="shared" si="234"/>
        <v>20500</v>
      </c>
      <c r="I813" s="43">
        <v>23100</v>
      </c>
      <c r="J813" s="31"/>
      <c r="K813" s="33" t="s">
        <v>868</v>
      </c>
      <c r="R813" s="57">
        <f t="shared" si="220"/>
        <v>2600</v>
      </c>
    </row>
    <row r="814" spans="1:18" ht="12.75">
      <c r="A814" s="5" t="s">
        <v>647</v>
      </c>
      <c r="B814" s="23" t="s">
        <v>11</v>
      </c>
      <c r="C814" s="14" t="s">
        <v>12</v>
      </c>
      <c r="D814" s="15">
        <v>6226.76</v>
      </c>
      <c r="E814" s="15">
        <v>6500</v>
      </c>
      <c r="F814" s="34">
        <v>3019.15</v>
      </c>
      <c r="G814" s="15"/>
      <c r="H814" s="15">
        <f t="shared" si="234"/>
        <v>6500</v>
      </c>
      <c r="I814" s="43">
        <v>6600</v>
      </c>
      <c r="J814" s="31"/>
      <c r="K814" s="33" t="s">
        <v>868</v>
      </c>
      <c r="R814" s="57">
        <f t="shared" si="220"/>
        <v>100</v>
      </c>
    </row>
    <row r="815" spans="1:18" ht="12.75">
      <c r="A815" s="5" t="s">
        <v>647</v>
      </c>
      <c r="B815" s="23" t="s">
        <v>13</v>
      </c>
      <c r="C815" s="14" t="s">
        <v>14</v>
      </c>
      <c r="D815" s="15">
        <v>14820.44</v>
      </c>
      <c r="E815" s="15">
        <v>15100</v>
      </c>
      <c r="F815" s="34">
        <v>7284.26</v>
      </c>
      <c r="G815" s="15"/>
      <c r="H815" s="15">
        <f t="shared" si="234"/>
        <v>15100</v>
      </c>
      <c r="I815" s="43">
        <v>15300</v>
      </c>
      <c r="J815" s="31"/>
      <c r="K815" s="33" t="s">
        <v>868</v>
      </c>
      <c r="R815" s="57">
        <f t="shared" si="220"/>
        <v>200</v>
      </c>
    </row>
    <row r="816" spans="1:18" ht="12.75">
      <c r="A816" s="5" t="s">
        <v>647</v>
      </c>
      <c r="B816" s="23" t="s">
        <v>481</v>
      </c>
      <c r="C816" s="14" t="s">
        <v>650</v>
      </c>
      <c r="D816" s="15">
        <v>480</v>
      </c>
      <c r="E816" s="15">
        <v>500</v>
      </c>
      <c r="F816" s="34">
        <v>480</v>
      </c>
      <c r="G816" s="15"/>
      <c r="H816" s="15">
        <f t="shared" si="234"/>
        <v>500</v>
      </c>
      <c r="I816" s="6">
        <f t="shared" si="235"/>
        <v>500</v>
      </c>
      <c r="J816" s="31"/>
      <c r="K816" s="33" t="s">
        <v>35</v>
      </c>
      <c r="R816" s="57">
        <f t="shared" si="220"/>
        <v>0</v>
      </c>
    </row>
    <row r="817" spans="1:18" ht="12.75">
      <c r="A817" s="5" t="s">
        <v>647</v>
      </c>
      <c r="B817" s="23" t="s">
        <v>651</v>
      </c>
      <c r="C817" s="14" t="s">
        <v>652</v>
      </c>
      <c r="D817" s="15">
        <v>5.11</v>
      </c>
      <c r="E817" s="15">
        <v>100</v>
      </c>
      <c r="F817" s="34">
        <v>0</v>
      </c>
      <c r="G817" s="15"/>
      <c r="H817" s="15">
        <f t="shared" si="234"/>
        <v>100</v>
      </c>
      <c r="I817" s="6">
        <f t="shared" si="235"/>
        <v>100</v>
      </c>
      <c r="J817" s="31"/>
      <c r="K817" s="33" t="s">
        <v>648</v>
      </c>
      <c r="R817" s="57">
        <f t="shared" si="220"/>
        <v>0</v>
      </c>
    </row>
    <row r="818" spans="1:18" ht="12.75">
      <c r="A818" s="5" t="s">
        <v>647</v>
      </c>
      <c r="B818" s="23" t="s">
        <v>28</v>
      </c>
      <c r="C818" s="14" t="s">
        <v>29</v>
      </c>
      <c r="D818" s="15">
        <v>0</v>
      </c>
      <c r="E818" s="15">
        <v>0</v>
      </c>
      <c r="F818" s="34">
        <v>0</v>
      </c>
      <c r="G818" s="15"/>
      <c r="H818" s="15">
        <f t="shared" si="234"/>
        <v>0</v>
      </c>
      <c r="I818" s="6">
        <f t="shared" si="235"/>
        <v>0</v>
      </c>
      <c r="J818" s="31"/>
      <c r="K818" s="33" t="s">
        <v>1</v>
      </c>
      <c r="R818" s="57">
        <f t="shared" si="220"/>
        <v>0</v>
      </c>
    </row>
    <row r="819" spans="1:18" ht="12.75">
      <c r="A819" s="5" t="s">
        <v>647</v>
      </c>
      <c r="B819" s="23" t="s">
        <v>129</v>
      </c>
      <c r="C819" s="14" t="s">
        <v>130</v>
      </c>
      <c r="D819" s="15">
        <v>0</v>
      </c>
      <c r="E819" s="15">
        <v>500</v>
      </c>
      <c r="F819" s="34">
        <v>0</v>
      </c>
      <c r="G819" s="15"/>
      <c r="H819" s="15">
        <f t="shared" si="234"/>
        <v>500</v>
      </c>
      <c r="I819" s="6">
        <f t="shared" si="235"/>
        <v>500</v>
      </c>
      <c r="J819" s="31"/>
      <c r="K819" s="33" t="s">
        <v>648</v>
      </c>
      <c r="R819" s="57">
        <f t="shared" si="220"/>
        <v>0</v>
      </c>
    </row>
    <row r="820" spans="1:18" ht="12.75">
      <c r="A820" s="5" t="s">
        <v>647</v>
      </c>
      <c r="B820" s="23" t="s">
        <v>653</v>
      </c>
      <c r="C820" s="14" t="s">
        <v>654</v>
      </c>
      <c r="D820" s="15">
        <v>0</v>
      </c>
      <c r="E820" s="15">
        <v>0</v>
      </c>
      <c r="F820" s="34">
        <v>0</v>
      </c>
      <c r="G820" s="15"/>
      <c r="H820" s="15">
        <f t="shared" si="234"/>
        <v>0</v>
      </c>
      <c r="I820" s="6">
        <f t="shared" si="235"/>
        <v>0</v>
      </c>
      <c r="J820" s="31"/>
      <c r="K820" s="33" t="s">
        <v>648</v>
      </c>
      <c r="R820" s="57">
        <f t="shared" si="220"/>
        <v>0</v>
      </c>
    </row>
    <row r="821" spans="1:18" ht="12.75">
      <c r="A821" s="5"/>
      <c r="B821" s="23"/>
      <c r="C821" s="16" t="s">
        <v>843</v>
      </c>
      <c r="D821" s="17">
        <f aca="true" t="shared" si="236" ref="D821:I821">SUM(D807:D810)</f>
        <v>8212</v>
      </c>
      <c r="E821" s="17">
        <f t="shared" si="236"/>
        <v>6500</v>
      </c>
      <c r="F821" s="17">
        <f t="shared" si="236"/>
        <v>3406</v>
      </c>
      <c r="G821" s="17">
        <f t="shared" si="236"/>
        <v>0</v>
      </c>
      <c r="H821" s="17">
        <f t="shared" si="236"/>
        <v>6500</v>
      </c>
      <c r="I821" s="7">
        <f t="shared" si="236"/>
        <v>6500</v>
      </c>
      <c r="J821" s="38"/>
      <c r="K821" s="33"/>
      <c r="R821" s="57">
        <f t="shared" si="220"/>
        <v>0</v>
      </c>
    </row>
    <row r="822" spans="1:18" ht="12.75">
      <c r="A822" s="5"/>
      <c r="B822" s="23"/>
      <c r="C822" s="16" t="s">
        <v>844</v>
      </c>
      <c r="D822" s="17">
        <f aca="true" t="shared" si="237" ref="D822:I822">SUM(D811:D820)</f>
        <v>171027.41</v>
      </c>
      <c r="E822" s="17">
        <f t="shared" si="237"/>
        <v>176700</v>
      </c>
      <c r="F822" s="17">
        <f t="shared" si="237"/>
        <v>79197.21999999999</v>
      </c>
      <c r="G822" s="17">
        <f t="shared" si="237"/>
        <v>-4000</v>
      </c>
      <c r="H822" s="17">
        <f t="shared" si="237"/>
        <v>172700</v>
      </c>
      <c r="I822" s="7">
        <f t="shared" si="237"/>
        <v>181100</v>
      </c>
      <c r="J822" s="38"/>
      <c r="K822" s="33"/>
      <c r="R822" s="57">
        <f t="shared" si="220"/>
        <v>0</v>
      </c>
    </row>
    <row r="823" spans="1:18" ht="12.75">
      <c r="A823" s="5"/>
      <c r="B823" s="23"/>
      <c r="C823" s="16" t="s">
        <v>845</v>
      </c>
      <c r="D823" s="17">
        <f aca="true" t="shared" si="238" ref="D823:I823">D821-D822</f>
        <v>-162815.41</v>
      </c>
      <c r="E823" s="17">
        <f t="shared" si="238"/>
        <v>-170200</v>
      </c>
      <c r="F823" s="17">
        <f t="shared" si="238"/>
        <v>-75791.21999999999</v>
      </c>
      <c r="G823" s="17">
        <f t="shared" si="238"/>
        <v>4000</v>
      </c>
      <c r="H823" s="17">
        <f t="shared" si="238"/>
        <v>-166200</v>
      </c>
      <c r="I823" s="7">
        <f t="shared" si="238"/>
        <v>-174600</v>
      </c>
      <c r="J823" s="38"/>
      <c r="K823" s="33"/>
      <c r="R823" s="57">
        <f t="shared" si="220"/>
        <v>0</v>
      </c>
    </row>
    <row r="824" spans="1:18" ht="12.75">
      <c r="A824" s="5" t="s">
        <v>655</v>
      </c>
      <c r="B824" s="23" t="s">
        <v>656</v>
      </c>
      <c r="C824" s="14" t="s">
        <v>657</v>
      </c>
      <c r="D824" s="15">
        <v>0</v>
      </c>
      <c r="E824" s="15">
        <v>5000</v>
      </c>
      <c r="F824" s="34">
        <v>0</v>
      </c>
      <c r="G824" s="15"/>
      <c r="H824" s="15">
        <f aca="true" t="shared" si="239" ref="H824:H829">SUM(E824+G824)</f>
        <v>5000</v>
      </c>
      <c r="I824" s="6">
        <f>H824</f>
        <v>5000</v>
      </c>
      <c r="J824" s="31"/>
      <c r="K824" s="33" t="s">
        <v>35</v>
      </c>
      <c r="R824" s="57">
        <f t="shared" si="220"/>
        <v>0</v>
      </c>
    </row>
    <row r="825" spans="1:18" ht="12.75">
      <c r="A825" s="5" t="s">
        <v>655</v>
      </c>
      <c r="B825" s="23" t="s">
        <v>7</v>
      </c>
      <c r="C825" s="14" t="s">
        <v>8</v>
      </c>
      <c r="D825" s="15">
        <v>101168.02</v>
      </c>
      <c r="E825" s="15">
        <v>107200</v>
      </c>
      <c r="F825" s="34">
        <v>50456.28</v>
      </c>
      <c r="G825" s="15"/>
      <c r="H825" s="15">
        <f t="shared" si="239"/>
        <v>107200</v>
      </c>
      <c r="I825" s="43">
        <v>109600</v>
      </c>
      <c r="J825" s="31"/>
      <c r="K825" s="33" t="s">
        <v>868</v>
      </c>
      <c r="R825" s="57">
        <f t="shared" si="220"/>
        <v>2400</v>
      </c>
    </row>
    <row r="826" spans="1:18" ht="12.75">
      <c r="A826" s="5" t="s">
        <v>655</v>
      </c>
      <c r="B826" s="23" t="s">
        <v>11</v>
      </c>
      <c r="C826" s="14" t="s">
        <v>12</v>
      </c>
      <c r="D826" s="15">
        <v>8581.81</v>
      </c>
      <c r="E826" s="15">
        <v>8900</v>
      </c>
      <c r="F826" s="34">
        <v>4229.55</v>
      </c>
      <c r="G826" s="15"/>
      <c r="H826" s="15">
        <f t="shared" si="239"/>
        <v>8900</v>
      </c>
      <c r="I826" s="43">
        <v>9100</v>
      </c>
      <c r="J826" s="31"/>
      <c r="K826" s="33" t="s">
        <v>868</v>
      </c>
      <c r="R826" s="57">
        <f t="shared" si="220"/>
        <v>200</v>
      </c>
    </row>
    <row r="827" spans="1:18" ht="12.75">
      <c r="A827" s="5" t="s">
        <v>655</v>
      </c>
      <c r="B827" s="23" t="s">
        <v>13</v>
      </c>
      <c r="C827" s="14" t="s">
        <v>14</v>
      </c>
      <c r="D827" s="15">
        <v>19214.42</v>
      </c>
      <c r="E827" s="15">
        <v>21500</v>
      </c>
      <c r="F827" s="34">
        <v>9649.89</v>
      </c>
      <c r="G827" s="15"/>
      <c r="H827" s="15">
        <f t="shared" si="239"/>
        <v>21500</v>
      </c>
      <c r="I827" s="43">
        <v>21800</v>
      </c>
      <c r="J827" s="31"/>
      <c r="K827" s="33" t="s">
        <v>868</v>
      </c>
      <c r="R827" s="57">
        <f t="shared" si="220"/>
        <v>300</v>
      </c>
    </row>
    <row r="828" spans="1:18" ht="12.75">
      <c r="A828" s="5" t="s">
        <v>655</v>
      </c>
      <c r="B828" s="23" t="s">
        <v>103</v>
      </c>
      <c r="C828" s="14" t="s">
        <v>658</v>
      </c>
      <c r="D828" s="15">
        <v>3535.42</v>
      </c>
      <c r="E828" s="15">
        <v>3000</v>
      </c>
      <c r="F828" s="34">
        <v>1495.05</v>
      </c>
      <c r="G828" s="15"/>
      <c r="H828" s="15">
        <f t="shared" si="239"/>
        <v>3000</v>
      </c>
      <c r="I828" s="6">
        <f>H828</f>
        <v>3000</v>
      </c>
      <c r="J828" s="31"/>
      <c r="K828" s="33" t="s">
        <v>35</v>
      </c>
      <c r="R828" s="57">
        <f t="shared" si="220"/>
        <v>0</v>
      </c>
    </row>
    <row r="829" spans="1:18" ht="12.75">
      <c r="A829" s="5" t="s">
        <v>655</v>
      </c>
      <c r="B829" s="23" t="s">
        <v>659</v>
      </c>
      <c r="C829" s="14" t="s">
        <v>660</v>
      </c>
      <c r="D829" s="15">
        <v>3474.5</v>
      </c>
      <c r="E829" s="15">
        <v>2000</v>
      </c>
      <c r="F829" s="34">
        <v>0</v>
      </c>
      <c r="G829" s="15"/>
      <c r="H829" s="15">
        <f t="shared" si="239"/>
        <v>2000</v>
      </c>
      <c r="I829" s="6">
        <f>H829</f>
        <v>2000</v>
      </c>
      <c r="J829" s="31"/>
      <c r="K829" s="33" t="s">
        <v>35</v>
      </c>
      <c r="R829" s="57">
        <f t="shared" si="220"/>
        <v>0</v>
      </c>
    </row>
    <row r="830" spans="1:18" ht="12.75">
      <c r="A830" s="5"/>
      <c r="B830" s="23"/>
      <c r="C830" s="16" t="s">
        <v>843</v>
      </c>
      <c r="D830" s="17">
        <f aca="true" t="shared" si="240" ref="D830:I830">SUM(D824)</f>
        <v>0</v>
      </c>
      <c r="E830" s="17">
        <f t="shared" si="240"/>
        <v>5000</v>
      </c>
      <c r="F830" s="17">
        <f t="shared" si="240"/>
        <v>0</v>
      </c>
      <c r="G830" s="17">
        <f t="shared" si="240"/>
        <v>0</v>
      </c>
      <c r="H830" s="17">
        <f t="shared" si="240"/>
        <v>5000</v>
      </c>
      <c r="I830" s="7">
        <f t="shared" si="240"/>
        <v>5000</v>
      </c>
      <c r="J830" s="38"/>
      <c r="K830" s="33"/>
      <c r="R830" s="57">
        <f t="shared" si="220"/>
        <v>0</v>
      </c>
    </row>
    <row r="831" spans="1:18" ht="12.75">
      <c r="A831" s="5"/>
      <c r="B831" s="23"/>
      <c r="C831" s="16" t="s">
        <v>844</v>
      </c>
      <c r="D831" s="17">
        <f aca="true" t="shared" si="241" ref="D831:I831">SUM(D825:D829)</f>
        <v>135974.17</v>
      </c>
      <c r="E831" s="17">
        <f t="shared" si="241"/>
        <v>142600</v>
      </c>
      <c r="F831" s="17">
        <f t="shared" si="241"/>
        <v>65830.77</v>
      </c>
      <c r="G831" s="17">
        <f t="shared" si="241"/>
        <v>0</v>
      </c>
      <c r="H831" s="17">
        <f t="shared" si="241"/>
        <v>142600</v>
      </c>
      <c r="I831" s="7">
        <f t="shared" si="241"/>
        <v>145500</v>
      </c>
      <c r="J831" s="38"/>
      <c r="K831" s="33"/>
      <c r="R831" s="57">
        <f t="shared" si="220"/>
        <v>0</v>
      </c>
    </row>
    <row r="832" spans="1:18" ht="12.75">
      <c r="A832" s="5"/>
      <c r="B832" s="23"/>
      <c r="C832" s="16" t="s">
        <v>845</v>
      </c>
      <c r="D832" s="17">
        <f aca="true" t="shared" si="242" ref="D832:I832">D830-D831</f>
        <v>-135974.17</v>
      </c>
      <c r="E832" s="17">
        <f t="shared" si="242"/>
        <v>-137600</v>
      </c>
      <c r="F832" s="17">
        <f t="shared" si="242"/>
        <v>-65830.77</v>
      </c>
      <c r="G832" s="17">
        <f t="shared" si="242"/>
        <v>0</v>
      </c>
      <c r="H832" s="17">
        <f t="shared" si="242"/>
        <v>-137600</v>
      </c>
      <c r="I832" s="7">
        <f t="shared" si="242"/>
        <v>-140500</v>
      </c>
      <c r="J832" s="38"/>
      <c r="K832" s="33"/>
      <c r="R832" s="57">
        <f t="shared" si="220"/>
        <v>0</v>
      </c>
    </row>
    <row r="833" spans="1:18" ht="12.75">
      <c r="A833" s="5" t="s">
        <v>661</v>
      </c>
      <c r="B833" s="23" t="s">
        <v>662</v>
      </c>
      <c r="C833" s="14" t="s">
        <v>663</v>
      </c>
      <c r="D833" s="15">
        <v>35.79</v>
      </c>
      <c r="E833" s="15">
        <v>0</v>
      </c>
      <c r="F833" s="34">
        <v>15.33</v>
      </c>
      <c r="G833" s="15"/>
      <c r="H833" s="15">
        <f>SUM(E833+G833)</f>
        <v>0</v>
      </c>
      <c r="I833" s="40">
        <v>0</v>
      </c>
      <c r="J833" s="31"/>
      <c r="K833" s="33" t="s">
        <v>42</v>
      </c>
      <c r="R833" s="57">
        <f t="shared" si="220"/>
        <v>0</v>
      </c>
    </row>
    <row r="834" spans="1:18" ht="12.75">
      <c r="A834" s="5" t="s">
        <v>661</v>
      </c>
      <c r="B834" s="23" t="s">
        <v>664</v>
      </c>
      <c r="C834" s="14" t="s">
        <v>665</v>
      </c>
      <c r="D834" s="15">
        <v>4133.07</v>
      </c>
      <c r="E834" s="15">
        <v>4000</v>
      </c>
      <c r="F834" s="34">
        <v>0</v>
      </c>
      <c r="G834" s="15"/>
      <c r="H834" s="15">
        <f>SUM(E834+G834)</f>
        <v>4000</v>
      </c>
      <c r="I834" s="43">
        <v>3800</v>
      </c>
      <c r="J834" s="31"/>
      <c r="K834" s="33" t="s">
        <v>42</v>
      </c>
      <c r="R834" s="57">
        <f t="shared" si="220"/>
        <v>0</v>
      </c>
    </row>
    <row r="835" spans="1:18" ht="12.75">
      <c r="A835" s="5" t="s">
        <v>661</v>
      </c>
      <c r="B835" s="23" t="s">
        <v>356</v>
      </c>
      <c r="C835" s="14" t="s">
        <v>666</v>
      </c>
      <c r="D835" s="15">
        <v>2046.42</v>
      </c>
      <c r="E835" s="15">
        <v>2000</v>
      </c>
      <c r="F835" s="34">
        <v>0</v>
      </c>
      <c r="G835" s="15"/>
      <c r="H835" s="15">
        <f>SUM(E835+G835)</f>
        <v>2000</v>
      </c>
      <c r="I835" s="43">
        <v>2000</v>
      </c>
      <c r="J835" s="31"/>
      <c r="K835" s="33" t="s">
        <v>42</v>
      </c>
      <c r="R835" s="57">
        <f aca="true" t="shared" si="243" ref="R835:R894">IF(K835="SN 01",I835-H835,0)</f>
        <v>0</v>
      </c>
    </row>
    <row r="836" spans="1:18" ht="12.75">
      <c r="A836" s="5"/>
      <c r="B836" s="23"/>
      <c r="C836" s="16" t="s">
        <v>843</v>
      </c>
      <c r="D836" s="17">
        <f aca="true" t="shared" si="244" ref="D836:I836">SUM(D833:D834)</f>
        <v>4168.86</v>
      </c>
      <c r="E836" s="17">
        <f t="shared" si="244"/>
        <v>4000</v>
      </c>
      <c r="F836" s="17">
        <f t="shared" si="244"/>
        <v>15.33</v>
      </c>
      <c r="G836" s="17">
        <f t="shared" si="244"/>
        <v>0</v>
      </c>
      <c r="H836" s="17">
        <f t="shared" si="244"/>
        <v>4000</v>
      </c>
      <c r="I836" s="7">
        <f t="shared" si="244"/>
        <v>3800</v>
      </c>
      <c r="J836" s="38"/>
      <c r="K836" s="33"/>
      <c r="R836" s="57">
        <f t="shared" si="243"/>
        <v>0</v>
      </c>
    </row>
    <row r="837" spans="1:18" ht="12.75">
      <c r="A837" s="5"/>
      <c r="B837" s="23"/>
      <c r="C837" s="16" t="s">
        <v>844</v>
      </c>
      <c r="D837" s="17">
        <f aca="true" t="shared" si="245" ref="D837:I837">SUM(D835)</f>
        <v>2046.42</v>
      </c>
      <c r="E837" s="17">
        <f t="shared" si="245"/>
        <v>2000</v>
      </c>
      <c r="F837" s="17">
        <f t="shared" si="245"/>
        <v>0</v>
      </c>
      <c r="G837" s="17">
        <f t="shared" si="245"/>
        <v>0</v>
      </c>
      <c r="H837" s="17">
        <f t="shared" si="245"/>
        <v>2000</v>
      </c>
      <c r="I837" s="7">
        <f t="shared" si="245"/>
        <v>2000</v>
      </c>
      <c r="J837" s="38"/>
      <c r="K837" s="33"/>
      <c r="R837" s="57">
        <f t="shared" si="243"/>
        <v>0</v>
      </c>
    </row>
    <row r="838" spans="1:18" ht="12.75">
      <c r="A838" s="5"/>
      <c r="B838" s="23"/>
      <c r="C838" s="16" t="s">
        <v>845</v>
      </c>
      <c r="D838" s="17">
        <f aca="true" t="shared" si="246" ref="D838:I838">D836-D837</f>
        <v>2122.4399999999996</v>
      </c>
      <c r="E838" s="17">
        <f t="shared" si="246"/>
        <v>2000</v>
      </c>
      <c r="F838" s="17">
        <f t="shared" si="246"/>
        <v>15.33</v>
      </c>
      <c r="G838" s="17">
        <f t="shared" si="246"/>
        <v>0</v>
      </c>
      <c r="H838" s="17">
        <f t="shared" si="246"/>
        <v>2000</v>
      </c>
      <c r="I838" s="7">
        <f t="shared" si="246"/>
        <v>1800</v>
      </c>
      <c r="J838" s="38"/>
      <c r="K838" s="33"/>
      <c r="R838" s="57">
        <f t="shared" si="243"/>
        <v>0</v>
      </c>
    </row>
    <row r="839" spans="1:18" ht="12.75">
      <c r="A839" s="5" t="s">
        <v>667</v>
      </c>
      <c r="B839" s="23" t="s">
        <v>7</v>
      </c>
      <c r="C839" s="14" t="s">
        <v>8</v>
      </c>
      <c r="D839" s="15">
        <v>81911.19</v>
      </c>
      <c r="E839" s="15">
        <v>85200</v>
      </c>
      <c r="F839" s="34">
        <v>39188.13</v>
      </c>
      <c r="G839" s="15"/>
      <c r="H839" s="15">
        <f aca="true" t="shared" si="247" ref="H839:H849">SUM(E839+G839)</f>
        <v>85200</v>
      </c>
      <c r="I839" s="43">
        <v>85500</v>
      </c>
      <c r="J839" s="31"/>
      <c r="K839" s="33" t="s">
        <v>868</v>
      </c>
      <c r="R839" s="57">
        <f t="shared" si="243"/>
        <v>300</v>
      </c>
    </row>
    <row r="840" spans="1:18" ht="12.75">
      <c r="A840" s="5" t="s">
        <v>667</v>
      </c>
      <c r="B840" s="23" t="s">
        <v>11</v>
      </c>
      <c r="C840" s="14" t="s">
        <v>668</v>
      </c>
      <c r="D840" s="15">
        <v>6938.71</v>
      </c>
      <c r="E840" s="15">
        <v>7100</v>
      </c>
      <c r="F840" s="34">
        <v>3255.34</v>
      </c>
      <c r="G840" s="15"/>
      <c r="H840" s="15">
        <f t="shared" si="247"/>
        <v>7100</v>
      </c>
      <c r="I840" s="40">
        <f>H840</f>
        <v>7100</v>
      </c>
      <c r="J840" s="31"/>
      <c r="K840" s="33" t="s">
        <v>868</v>
      </c>
      <c r="R840" s="57">
        <f t="shared" si="243"/>
        <v>0</v>
      </c>
    </row>
    <row r="841" spans="1:18" ht="12.75">
      <c r="A841" s="5" t="s">
        <v>667</v>
      </c>
      <c r="B841" s="23" t="s">
        <v>13</v>
      </c>
      <c r="C841" s="14" t="s">
        <v>14</v>
      </c>
      <c r="D841" s="15">
        <v>14898.55</v>
      </c>
      <c r="E841" s="15">
        <v>17100</v>
      </c>
      <c r="F841" s="34">
        <v>7301.65</v>
      </c>
      <c r="G841" s="15"/>
      <c r="H841" s="15">
        <f t="shared" si="247"/>
        <v>17100</v>
      </c>
      <c r="I841" s="43">
        <v>17000</v>
      </c>
      <c r="J841" s="31"/>
      <c r="K841" s="33" t="s">
        <v>868</v>
      </c>
      <c r="R841" s="57">
        <f t="shared" si="243"/>
        <v>-100</v>
      </c>
    </row>
    <row r="842" spans="1:18" ht="12.75">
      <c r="A842" s="5" t="s">
        <v>667</v>
      </c>
      <c r="B842" s="23" t="s">
        <v>669</v>
      </c>
      <c r="C842" s="14" t="s">
        <v>670</v>
      </c>
      <c r="D842" s="15">
        <v>99246.56</v>
      </c>
      <c r="E842" s="15">
        <v>98200</v>
      </c>
      <c r="F842" s="34">
        <v>51050.42</v>
      </c>
      <c r="G842" s="15">
        <v>35600</v>
      </c>
      <c r="H842" s="15">
        <f t="shared" si="247"/>
        <v>133800</v>
      </c>
      <c r="I842" s="43">
        <v>313000</v>
      </c>
      <c r="J842" s="31"/>
      <c r="K842" s="33" t="s">
        <v>671</v>
      </c>
      <c r="R842" s="57">
        <f t="shared" si="243"/>
        <v>0</v>
      </c>
    </row>
    <row r="843" spans="1:18" ht="12.75">
      <c r="A843" s="5" t="s">
        <v>667</v>
      </c>
      <c r="B843" s="23" t="s">
        <v>672</v>
      </c>
      <c r="C843" s="14" t="s">
        <v>673</v>
      </c>
      <c r="D843" s="15">
        <v>-3770.12</v>
      </c>
      <c r="E843" s="15">
        <v>5000</v>
      </c>
      <c r="F843" s="34">
        <v>37.57</v>
      </c>
      <c r="G843" s="15">
        <v>3000</v>
      </c>
      <c r="H843" s="15">
        <f t="shared" si="247"/>
        <v>8000</v>
      </c>
      <c r="I843" s="6">
        <f>H843</f>
        <v>8000</v>
      </c>
      <c r="J843" s="31"/>
      <c r="K843" s="33" t="s">
        <v>671</v>
      </c>
      <c r="R843" s="57">
        <f t="shared" si="243"/>
        <v>0</v>
      </c>
    </row>
    <row r="844" spans="1:18" ht="12.75">
      <c r="A844" s="5" t="s">
        <v>667</v>
      </c>
      <c r="B844" s="23" t="s">
        <v>674</v>
      </c>
      <c r="C844" s="14" t="s">
        <v>675</v>
      </c>
      <c r="D844" s="15">
        <v>14507.9</v>
      </c>
      <c r="E844" s="15">
        <v>18200</v>
      </c>
      <c r="F844" s="34">
        <v>48.55</v>
      </c>
      <c r="G844" s="15"/>
      <c r="H844" s="15">
        <f t="shared" si="247"/>
        <v>18200</v>
      </c>
      <c r="I844" s="6">
        <f aca="true" t="shared" si="248" ref="I844:I849">H844</f>
        <v>18200</v>
      </c>
      <c r="J844" s="31"/>
      <c r="K844" s="33" t="s">
        <v>671</v>
      </c>
      <c r="R844" s="57">
        <f t="shared" si="243"/>
        <v>0</v>
      </c>
    </row>
    <row r="845" spans="1:18" ht="12.75">
      <c r="A845" s="5" t="s">
        <v>667</v>
      </c>
      <c r="B845" s="23" t="s">
        <v>624</v>
      </c>
      <c r="C845" s="14" t="s">
        <v>676</v>
      </c>
      <c r="D845" s="15">
        <v>471.1</v>
      </c>
      <c r="E845" s="15">
        <v>500</v>
      </c>
      <c r="F845" s="34">
        <v>0</v>
      </c>
      <c r="G845" s="15"/>
      <c r="H845" s="15">
        <f t="shared" si="247"/>
        <v>500</v>
      </c>
      <c r="I845" s="6">
        <f t="shared" si="248"/>
        <v>500</v>
      </c>
      <c r="J845" s="31"/>
      <c r="K845" s="33" t="s">
        <v>671</v>
      </c>
      <c r="R845" s="57">
        <f t="shared" si="243"/>
        <v>0</v>
      </c>
    </row>
    <row r="846" spans="1:18" ht="12.75">
      <c r="A846" s="5" t="s">
        <v>667</v>
      </c>
      <c r="B846" s="23" t="s">
        <v>677</v>
      </c>
      <c r="C846" s="14" t="s">
        <v>678</v>
      </c>
      <c r="D846" s="15">
        <v>35.9</v>
      </c>
      <c r="E846" s="15">
        <v>5000</v>
      </c>
      <c r="F846" s="34">
        <v>35469.8</v>
      </c>
      <c r="G846" s="15">
        <v>40000</v>
      </c>
      <c r="H846" s="15">
        <f t="shared" si="247"/>
        <v>45000</v>
      </c>
      <c r="I846" s="6">
        <f t="shared" si="248"/>
        <v>45000</v>
      </c>
      <c r="J846" s="31"/>
      <c r="K846" s="33" t="s">
        <v>671</v>
      </c>
      <c r="R846" s="57">
        <f t="shared" si="243"/>
        <v>0</v>
      </c>
    </row>
    <row r="847" spans="1:18" ht="12.75">
      <c r="A847" s="5" t="s">
        <v>667</v>
      </c>
      <c r="B847" s="23" t="s">
        <v>679</v>
      </c>
      <c r="C847" s="14" t="s">
        <v>680</v>
      </c>
      <c r="D847" s="15">
        <v>83880</v>
      </c>
      <c r="E847" s="15">
        <v>84000</v>
      </c>
      <c r="F847" s="34">
        <v>84000</v>
      </c>
      <c r="G847" s="15">
        <v>3100</v>
      </c>
      <c r="H847" s="15">
        <f t="shared" si="247"/>
        <v>87100</v>
      </c>
      <c r="I847" s="6">
        <f t="shared" si="248"/>
        <v>87100</v>
      </c>
      <c r="J847" s="31"/>
      <c r="K847" s="33" t="s">
        <v>671</v>
      </c>
      <c r="R847" s="57">
        <f t="shared" si="243"/>
        <v>0</v>
      </c>
    </row>
    <row r="848" spans="1:18" ht="12.75">
      <c r="A848" s="5" t="s">
        <v>667</v>
      </c>
      <c r="B848" s="23" t="s">
        <v>681</v>
      </c>
      <c r="C848" s="14" t="s">
        <v>682</v>
      </c>
      <c r="D848" s="15">
        <v>312200</v>
      </c>
      <c r="E848" s="15">
        <v>312200</v>
      </c>
      <c r="F848" s="34">
        <v>312200</v>
      </c>
      <c r="G848" s="15">
        <v>27100</v>
      </c>
      <c r="H848" s="15">
        <f t="shared" si="247"/>
        <v>339300</v>
      </c>
      <c r="I848" s="6">
        <f t="shared" si="248"/>
        <v>339300</v>
      </c>
      <c r="J848" s="31"/>
      <c r="K848" s="33" t="s">
        <v>671</v>
      </c>
      <c r="R848" s="57">
        <f t="shared" si="243"/>
        <v>0</v>
      </c>
    </row>
    <row r="849" spans="1:18" ht="12.75">
      <c r="A849" s="5" t="s">
        <v>667</v>
      </c>
      <c r="B849" s="23" t="s">
        <v>103</v>
      </c>
      <c r="C849" s="14" t="s">
        <v>104</v>
      </c>
      <c r="D849" s="15">
        <v>190300</v>
      </c>
      <c r="E849" s="15">
        <v>190300</v>
      </c>
      <c r="F849" s="34">
        <v>186300</v>
      </c>
      <c r="G849" s="15"/>
      <c r="H849" s="15">
        <f t="shared" si="247"/>
        <v>190300</v>
      </c>
      <c r="I849" s="6">
        <f t="shared" si="248"/>
        <v>190300</v>
      </c>
      <c r="J849" s="31"/>
      <c r="K849" s="33" t="s">
        <v>671</v>
      </c>
      <c r="R849" s="57">
        <f t="shared" si="243"/>
        <v>0</v>
      </c>
    </row>
    <row r="850" spans="1:18" ht="12.75">
      <c r="A850" s="5"/>
      <c r="B850" s="23"/>
      <c r="C850" s="16" t="s">
        <v>843</v>
      </c>
      <c r="D850" s="17">
        <f aca="true" t="shared" si="249" ref="D850:I850">SUM(0)</f>
        <v>0</v>
      </c>
      <c r="E850" s="17">
        <f t="shared" si="249"/>
        <v>0</v>
      </c>
      <c r="F850" s="17">
        <f t="shared" si="249"/>
        <v>0</v>
      </c>
      <c r="G850" s="17">
        <f t="shared" si="249"/>
        <v>0</v>
      </c>
      <c r="H850" s="17">
        <f t="shared" si="249"/>
        <v>0</v>
      </c>
      <c r="I850" s="7">
        <f t="shared" si="249"/>
        <v>0</v>
      </c>
      <c r="J850" s="38"/>
      <c r="K850" s="33"/>
      <c r="R850" s="57">
        <f t="shared" si="243"/>
        <v>0</v>
      </c>
    </row>
    <row r="851" spans="1:18" ht="12.75">
      <c r="A851" s="5"/>
      <c r="B851" s="23"/>
      <c r="C851" s="16" t="s">
        <v>844</v>
      </c>
      <c r="D851" s="17">
        <f aca="true" t="shared" si="250" ref="D851:I851">SUM(D839:D849)</f>
        <v>800619.79</v>
      </c>
      <c r="E851" s="17">
        <f t="shared" si="250"/>
        <v>822800</v>
      </c>
      <c r="F851" s="17">
        <f t="shared" si="250"/>
        <v>718851.46</v>
      </c>
      <c r="G851" s="17">
        <f t="shared" si="250"/>
        <v>108800</v>
      </c>
      <c r="H851" s="17">
        <f t="shared" si="250"/>
        <v>931600</v>
      </c>
      <c r="I851" s="7">
        <f t="shared" si="250"/>
        <v>1111000</v>
      </c>
      <c r="J851" s="38"/>
      <c r="K851" s="33"/>
      <c r="R851" s="57">
        <f t="shared" si="243"/>
        <v>0</v>
      </c>
    </row>
    <row r="852" spans="1:18" ht="12.75">
      <c r="A852" s="5"/>
      <c r="B852" s="23"/>
      <c r="C852" s="16" t="s">
        <v>845</v>
      </c>
      <c r="D852" s="17">
        <f aca="true" t="shared" si="251" ref="D852:I852">D850-D851</f>
        <v>-800619.79</v>
      </c>
      <c r="E852" s="17">
        <f t="shared" si="251"/>
        <v>-822800</v>
      </c>
      <c r="F852" s="17">
        <f t="shared" si="251"/>
        <v>-718851.46</v>
      </c>
      <c r="G852" s="17">
        <f t="shared" si="251"/>
        <v>-108800</v>
      </c>
      <c r="H852" s="17">
        <f t="shared" si="251"/>
        <v>-931600</v>
      </c>
      <c r="I852" s="7">
        <f t="shared" si="251"/>
        <v>-1111000</v>
      </c>
      <c r="J852" s="38"/>
      <c r="K852" s="33"/>
      <c r="R852" s="57">
        <f t="shared" si="243"/>
        <v>0</v>
      </c>
    </row>
    <row r="853" spans="1:18" ht="12.75">
      <c r="A853" s="5" t="s">
        <v>683</v>
      </c>
      <c r="B853" s="23" t="s">
        <v>684</v>
      </c>
      <c r="C853" s="14" t="s">
        <v>685</v>
      </c>
      <c r="D853" s="15">
        <v>7706.2</v>
      </c>
      <c r="E853" s="15">
        <v>7300</v>
      </c>
      <c r="F853" s="34">
        <v>7374.5</v>
      </c>
      <c r="G853" s="15"/>
      <c r="H853" s="15">
        <f aca="true" t="shared" si="252" ref="H853:H858">SUM(E853+G853)</f>
        <v>7300</v>
      </c>
      <c r="I853" s="6">
        <f>H853</f>
        <v>7300</v>
      </c>
      <c r="J853" s="31"/>
      <c r="K853" s="33" t="s">
        <v>686</v>
      </c>
      <c r="R853" s="57">
        <f t="shared" si="243"/>
        <v>0</v>
      </c>
    </row>
    <row r="854" spans="1:18" ht="12.75">
      <c r="A854" s="5" t="s">
        <v>683</v>
      </c>
      <c r="B854" s="23" t="s">
        <v>7</v>
      </c>
      <c r="C854" s="14" t="s">
        <v>8</v>
      </c>
      <c r="D854" s="15">
        <v>6996.44</v>
      </c>
      <c r="E854" s="15">
        <v>7100</v>
      </c>
      <c r="F854" s="34">
        <v>3258.43</v>
      </c>
      <c r="G854" s="15"/>
      <c r="H854" s="15">
        <f t="shared" si="252"/>
        <v>7100</v>
      </c>
      <c r="I854" s="43">
        <v>7200</v>
      </c>
      <c r="J854" s="31"/>
      <c r="K854" s="33" t="s">
        <v>868</v>
      </c>
      <c r="R854" s="57">
        <f t="shared" si="243"/>
        <v>100</v>
      </c>
    </row>
    <row r="855" spans="1:18" ht="12.75">
      <c r="A855" s="5" t="s">
        <v>683</v>
      </c>
      <c r="B855" s="23" t="s">
        <v>11</v>
      </c>
      <c r="C855" s="14" t="s">
        <v>12</v>
      </c>
      <c r="D855" s="15">
        <v>582.92</v>
      </c>
      <c r="E855" s="15">
        <v>600</v>
      </c>
      <c r="F855" s="34">
        <v>268.46</v>
      </c>
      <c r="G855" s="15"/>
      <c r="H855" s="15">
        <f t="shared" si="252"/>
        <v>600</v>
      </c>
      <c r="I855" s="40">
        <f>H855</f>
        <v>600</v>
      </c>
      <c r="J855" s="31"/>
      <c r="K855" s="33" t="s">
        <v>868</v>
      </c>
      <c r="R855" s="57">
        <f t="shared" si="243"/>
        <v>0</v>
      </c>
    </row>
    <row r="856" spans="1:18" ht="12.75">
      <c r="A856" s="5" t="s">
        <v>683</v>
      </c>
      <c r="B856" s="23" t="s">
        <v>13</v>
      </c>
      <c r="C856" s="14" t="s">
        <v>14</v>
      </c>
      <c r="D856" s="15">
        <v>1102.32</v>
      </c>
      <c r="E856" s="15">
        <v>1400</v>
      </c>
      <c r="F856" s="34">
        <v>548.59</v>
      </c>
      <c r="G856" s="15"/>
      <c r="H856" s="15">
        <f t="shared" si="252"/>
        <v>1400</v>
      </c>
      <c r="I856" s="43">
        <v>1500</v>
      </c>
      <c r="J856" s="31"/>
      <c r="K856" s="33" t="s">
        <v>868</v>
      </c>
      <c r="R856" s="57">
        <f t="shared" si="243"/>
        <v>100</v>
      </c>
    </row>
    <row r="857" spans="1:18" ht="12.75">
      <c r="A857" s="5" t="s">
        <v>683</v>
      </c>
      <c r="B857" s="23" t="s">
        <v>687</v>
      </c>
      <c r="C857" s="14" t="s">
        <v>688</v>
      </c>
      <c r="D857" s="15">
        <v>6857.09</v>
      </c>
      <c r="E857" s="15">
        <v>7300</v>
      </c>
      <c r="F857" s="34">
        <v>2841.13</v>
      </c>
      <c r="G857" s="15"/>
      <c r="H857" s="15">
        <f t="shared" si="252"/>
        <v>7300</v>
      </c>
      <c r="I857" s="6">
        <f>H857</f>
        <v>7300</v>
      </c>
      <c r="J857" s="31"/>
      <c r="K857" s="33" t="s">
        <v>686</v>
      </c>
      <c r="R857" s="57">
        <f t="shared" si="243"/>
        <v>0</v>
      </c>
    </row>
    <row r="858" spans="1:18" ht="12.75">
      <c r="A858" s="5" t="s">
        <v>683</v>
      </c>
      <c r="B858" s="23" t="s">
        <v>103</v>
      </c>
      <c r="C858" s="14" t="s">
        <v>104</v>
      </c>
      <c r="D858" s="15">
        <v>13300</v>
      </c>
      <c r="E858" s="15">
        <v>13300</v>
      </c>
      <c r="F858" s="34">
        <v>13300</v>
      </c>
      <c r="G858" s="15"/>
      <c r="H858" s="15">
        <f t="shared" si="252"/>
        <v>13300</v>
      </c>
      <c r="I858" s="6">
        <f>H858</f>
        <v>13300</v>
      </c>
      <c r="J858" s="31"/>
      <c r="K858" s="33" t="s">
        <v>686</v>
      </c>
      <c r="R858" s="57">
        <f t="shared" si="243"/>
        <v>0</v>
      </c>
    </row>
    <row r="859" spans="1:18" ht="12.75">
      <c r="A859" s="5"/>
      <c r="B859" s="23"/>
      <c r="C859" s="16" t="s">
        <v>843</v>
      </c>
      <c r="D859" s="17">
        <f aca="true" t="shared" si="253" ref="D859:I859">SUM(D853)</f>
        <v>7706.2</v>
      </c>
      <c r="E859" s="17">
        <f t="shared" si="253"/>
        <v>7300</v>
      </c>
      <c r="F859" s="17">
        <f t="shared" si="253"/>
        <v>7374.5</v>
      </c>
      <c r="G859" s="17">
        <f t="shared" si="253"/>
        <v>0</v>
      </c>
      <c r="H859" s="17">
        <f t="shared" si="253"/>
        <v>7300</v>
      </c>
      <c r="I859" s="7">
        <f t="shared" si="253"/>
        <v>7300</v>
      </c>
      <c r="J859" s="38"/>
      <c r="K859" s="33"/>
      <c r="R859" s="57">
        <f t="shared" si="243"/>
        <v>0</v>
      </c>
    </row>
    <row r="860" spans="1:18" ht="12.75">
      <c r="A860" s="5"/>
      <c r="B860" s="23"/>
      <c r="C860" s="16" t="s">
        <v>844</v>
      </c>
      <c r="D860" s="17">
        <f aca="true" t="shared" si="254" ref="D860:I860">SUM(D854:D858)</f>
        <v>28838.77</v>
      </c>
      <c r="E860" s="17">
        <f t="shared" si="254"/>
        <v>29700</v>
      </c>
      <c r="F860" s="17">
        <f t="shared" si="254"/>
        <v>20216.61</v>
      </c>
      <c r="G860" s="17">
        <f t="shared" si="254"/>
        <v>0</v>
      </c>
      <c r="H860" s="17">
        <f t="shared" si="254"/>
        <v>29700</v>
      </c>
      <c r="I860" s="7">
        <f t="shared" si="254"/>
        <v>29900</v>
      </c>
      <c r="J860" s="38"/>
      <c r="K860" s="33"/>
      <c r="R860" s="57">
        <f t="shared" si="243"/>
        <v>0</v>
      </c>
    </row>
    <row r="861" spans="1:18" ht="12.75">
      <c r="A861" s="5"/>
      <c r="B861" s="23"/>
      <c r="C861" s="16" t="s">
        <v>845</v>
      </c>
      <c r="D861" s="17">
        <f aca="true" t="shared" si="255" ref="D861:I861">D859-D860</f>
        <v>-21132.57</v>
      </c>
      <c r="E861" s="17">
        <f t="shared" si="255"/>
        <v>-22400</v>
      </c>
      <c r="F861" s="17">
        <f t="shared" si="255"/>
        <v>-12842.11</v>
      </c>
      <c r="G861" s="17">
        <f t="shared" si="255"/>
        <v>0</v>
      </c>
      <c r="H861" s="17">
        <f t="shared" si="255"/>
        <v>-22400</v>
      </c>
      <c r="I861" s="7">
        <f t="shared" si="255"/>
        <v>-22600</v>
      </c>
      <c r="J861" s="38"/>
      <c r="K861" s="33"/>
      <c r="R861" s="57">
        <f t="shared" si="243"/>
        <v>0</v>
      </c>
    </row>
    <row r="862" spans="1:18" ht="12.75">
      <c r="A862" s="5" t="s">
        <v>689</v>
      </c>
      <c r="B862" s="23" t="s">
        <v>690</v>
      </c>
      <c r="C862" s="14" t="s">
        <v>691</v>
      </c>
      <c r="D862" s="15">
        <v>67703.8</v>
      </c>
      <c r="E862" s="15">
        <v>42500</v>
      </c>
      <c r="F862" s="34">
        <v>66320.09</v>
      </c>
      <c r="G862" s="15"/>
      <c r="H862" s="15">
        <f aca="true" t="shared" si="256" ref="H862:H869">SUM(E862+G862)</f>
        <v>42500</v>
      </c>
      <c r="I862" s="6">
        <f>H862</f>
        <v>42500</v>
      </c>
      <c r="J862" s="31"/>
      <c r="K862" s="33" t="s">
        <v>686</v>
      </c>
      <c r="R862" s="57">
        <f t="shared" si="243"/>
        <v>0</v>
      </c>
    </row>
    <row r="863" spans="1:18" ht="12.75">
      <c r="A863" s="5" t="s">
        <v>689</v>
      </c>
      <c r="B863" s="23" t="s">
        <v>692</v>
      </c>
      <c r="C863" s="14" t="s">
        <v>693</v>
      </c>
      <c r="D863" s="15">
        <v>5013.97</v>
      </c>
      <c r="E863" s="15">
        <v>6500</v>
      </c>
      <c r="F863" s="34">
        <v>8174.77</v>
      </c>
      <c r="G863" s="15"/>
      <c r="H863" s="15">
        <f t="shared" si="256"/>
        <v>6500</v>
      </c>
      <c r="I863" s="6">
        <f aca="true" t="shared" si="257" ref="I863:I869">H863</f>
        <v>6500</v>
      </c>
      <c r="J863" s="31"/>
      <c r="K863" s="33" t="s">
        <v>686</v>
      </c>
      <c r="R863" s="57">
        <f t="shared" si="243"/>
        <v>0</v>
      </c>
    </row>
    <row r="864" spans="1:18" ht="12.75">
      <c r="A864" s="5" t="s">
        <v>689</v>
      </c>
      <c r="B864" s="23" t="s">
        <v>7</v>
      </c>
      <c r="C864" s="14" t="s">
        <v>8</v>
      </c>
      <c r="D864" s="15">
        <v>20989.28</v>
      </c>
      <c r="E864" s="15">
        <v>21200</v>
      </c>
      <c r="F864" s="34">
        <v>9775.28</v>
      </c>
      <c r="G864" s="15"/>
      <c r="H864" s="15">
        <f t="shared" si="256"/>
        <v>21200</v>
      </c>
      <c r="I864" s="43">
        <v>21600</v>
      </c>
      <c r="J864" s="31"/>
      <c r="K864" s="33" t="s">
        <v>868</v>
      </c>
      <c r="R864" s="57">
        <f t="shared" si="243"/>
        <v>400</v>
      </c>
    </row>
    <row r="865" spans="1:18" ht="12.75">
      <c r="A865" s="5" t="s">
        <v>689</v>
      </c>
      <c r="B865" s="23" t="s">
        <v>11</v>
      </c>
      <c r="C865" s="14" t="s">
        <v>12</v>
      </c>
      <c r="D865" s="15">
        <v>1748.84</v>
      </c>
      <c r="E865" s="15">
        <v>1700</v>
      </c>
      <c r="F865" s="34">
        <v>805.35</v>
      </c>
      <c r="G865" s="15"/>
      <c r="H865" s="15">
        <f t="shared" si="256"/>
        <v>1700</v>
      </c>
      <c r="I865" s="43">
        <v>1800</v>
      </c>
      <c r="J865" s="31"/>
      <c r="K865" s="33" t="s">
        <v>868</v>
      </c>
      <c r="R865" s="57">
        <f t="shared" si="243"/>
        <v>100</v>
      </c>
    </row>
    <row r="866" spans="1:18" ht="12.75">
      <c r="A866" s="5" t="s">
        <v>689</v>
      </c>
      <c r="B866" s="23" t="s">
        <v>13</v>
      </c>
      <c r="C866" s="14" t="s">
        <v>14</v>
      </c>
      <c r="D866" s="15">
        <v>3307.35</v>
      </c>
      <c r="E866" s="15">
        <v>4300</v>
      </c>
      <c r="F866" s="34">
        <v>1645.8</v>
      </c>
      <c r="G866" s="15"/>
      <c r="H866" s="15">
        <f t="shared" si="256"/>
        <v>4300</v>
      </c>
      <c r="I866" s="40">
        <f t="shared" si="257"/>
        <v>4300</v>
      </c>
      <c r="J866" s="31"/>
      <c r="K866" s="33" t="s">
        <v>868</v>
      </c>
      <c r="R866" s="57">
        <f t="shared" si="243"/>
        <v>0</v>
      </c>
    </row>
    <row r="867" spans="1:18" ht="12.75">
      <c r="A867" s="5" t="s">
        <v>689</v>
      </c>
      <c r="B867" s="23" t="s">
        <v>694</v>
      </c>
      <c r="C867" s="14" t="s">
        <v>695</v>
      </c>
      <c r="D867" s="15">
        <v>59490.12</v>
      </c>
      <c r="E867" s="15">
        <v>42500</v>
      </c>
      <c r="F867" s="34">
        <v>22817.87</v>
      </c>
      <c r="G867" s="15"/>
      <c r="H867" s="15">
        <f t="shared" si="256"/>
        <v>42500</v>
      </c>
      <c r="I867" s="6">
        <f t="shared" si="257"/>
        <v>42500</v>
      </c>
      <c r="J867" s="31"/>
      <c r="K867" s="33" t="s">
        <v>686</v>
      </c>
      <c r="R867" s="57">
        <f t="shared" si="243"/>
        <v>0</v>
      </c>
    </row>
    <row r="868" spans="1:18" ht="12.75">
      <c r="A868" s="5" t="s">
        <v>689</v>
      </c>
      <c r="B868" s="23" t="s">
        <v>696</v>
      </c>
      <c r="C868" s="14" t="s">
        <v>697</v>
      </c>
      <c r="D868" s="15">
        <v>3038.96</v>
      </c>
      <c r="E868" s="15">
        <v>6500</v>
      </c>
      <c r="F868" s="34">
        <v>2400.44</v>
      </c>
      <c r="G868" s="15"/>
      <c r="H868" s="15">
        <f t="shared" si="256"/>
        <v>6500</v>
      </c>
      <c r="I868" s="6">
        <f t="shared" si="257"/>
        <v>6500</v>
      </c>
      <c r="J868" s="31"/>
      <c r="K868" s="33" t="s">
        <v>686</v>
      </c>
      <c r="R868" s="57">
        <f t="shared" si="243"/>
        <v>0</v>
      </c>
    </row>
    <row r="869" spans="1:18" ht="12.75">
      <c r="A869" s="5" t="s">
        <v>689</v>
      </c>
      <c r="B869" s="23" t="s">
        <v>103</v>
      </c>
      <c r="C869" s="14" t="s">
        <v>104</v>
      </c>
      <c r="D869" s="15">
        <v>53000</v>
      </c>
      <c r="E869" s="15">
        <v>53000</v>
      </c>
      <c r="F869" s="34">
        <v>53000</v>
      </c>
      <c r="G869" s="15"/>
      <c r="H869" s="15">
        <f t="shared" si="256"/>
        <v>53000</v>
      </c>
      <c r="I869" s="6">
        <f t="shared" si="257"/>
        <v>53000</v>
      </c>
      <c r="J869" s="31"/>
      <c r="K869" s="33" t="s">
        <v>686</v>
      </c>
      <c r="R869" s="57">
        <f t="shared" si="243"/>
        <v>0</v>
      </c>
    </row>
    <row r="870" spans="1:18" ht="12.75">
      <c r="A870" s="5"/>
      <c r="B870" s="23"/>
      <c r="C870" s="16" t="s">
        <v>843</v>
      </c>
      <c r="D870" s="17">
        <f aca="true" t="shared" si="258" ref="D870:I870">SUM(D862:D863)</f>
        <v>72717.77</v>
      </c>
      <c r="E870" s="17">
        <f t="shared" si="258"/>
        <v>49000</v>
      </c>
      <c r="F870" s="17">
        <f t="shared" si="258"/>
        <v>74494.86</v>
      </c>
      <c r="G870" s="17">
        <f t="shared" si="258"/>
        <v>0</v>
      </c>
      <c r="H870" s="17">
        <f t="shared" si="258"/>
        <v>49000</v>
      </c>
      <c r="I870" s="7">
        <f t="shared" si="258"/>
        <v>49000</v>
      </c>
      <c r="J870" s="38"/>
      <c r="K870" s="33"/>
      <c r="R870" s="57">
        <f t="shared" si="243"/>
        <v>0</v>
      </c>
    </row>
    <row r="871" spans="1:18" ht="12.75">
      <c r="A871" s="5"/>
      <c r="B871" s="23"/>
      <c r="C871" s="16" t="s">
        <v>844</v>
      </c>
      <c r="D871" s="17">
        <f aca="true" t="shared" si="259" ref="D871:I871">SUM(D864:D869)</f>
        <v>141574.55</v>
      </c>
      <c r="E871" s="17">
        <f t="shared" si="259"/>
        <v>129200</v>
      </c>
      <c r="F871" s="17">
        <f t="shared" si="259"/>
        <v>90444.74</v>
      </c>
      <c r="G871" s="17">
        <f t="shared" si="259"/>
        <v>0</v>
      </c>
      <c r="H871" s="17">
        <f t="shared" si="259"/>
        <v>129200</v>
      </c>
      <c r="I871" s="7">
        <f t="shared" si="259"/>
        <v>129700</v>
      </c>
      <c r="J871" s="38"/>
      <c r="K871" s="33"/>
      <c r="R871" s="57">
        <f t="shared" si="243"/>
        <v>0</v>
      </c>
    </row>
    <row r="872" spans="1:18" ht="12.75">
      <c r="A872" s="5"/>
      <c r="B872" s="23"/>
      <c r="C872" s="16" t="s">
        <v>845</v>
      </c>
      <c r="D872" s="17">
        <f aca="true" t="shared" si="260" ref="D872:I872">D870-D871</f>
        <v>-68856.77999999998</v>
      </c>
      <c r="E872" s="17">
        <f t="shared" si="260"/>
        <v>-80200</v>
      </c>
      <c r="F872" s="17">
        <f t="shared" si="260"/>
        <v>-15949.880000000005</v>
      </c>
      <c r="G872" s="17">
        <f t="shared" si="260"/>
        <v>0</v>
      </c>
      <c r="H872" s="17">
        <f t="shared" si="260"/>
        <v>-80200</v>
      </c>
      <c r="I872" s="7">
        <f t="shared" si="260"/>
        <v>-80700</v>
      </c>
      <c r="J872" s="38"/>
      <c r="K872" s="33"/>
      <c r="R872" s="57">
        <f t="shared" si="243"/>
        <v>0</v>
      </c>
    </row>
    <row r="873" spans="1:18" ht="12.75">
      <c r="A873" s="5" t="s">
        <v>698</v>
      </c>
      <c r="B873" s="23" t="s">
        <v>475</v>
      </c>
      <c r="C873" s="14" t="s">
        <v>699</v>
      </c>
      <c r="D873" s="15">
        <v>0</v>
      </c>
      <c r="E873" s="15">
        <v>0</v>
      </c>
      <c r="F873" s="34">
        <v>1846.11</v>
      </c>
      <c r="G873" s="15"/>
      <c r="H873" s="15">
        <f aca="true" t="shared" si="261" ref="H873:H879">SUM(E873+G873)</f>
        <v>0</v>
      </c>
      <c r="I873" s="6">
        <f>H873</f>
        <v>0</v>
      </c>
      <c r="J873" s="31"/>
      <c r="K873" s="33" t="s">
        <v>35</v>
      </c>
      <c r="R873" s="57">
        <f t="shared" si="243"/>
        <v>0</v>
      </c>
    </row>
    <row r="874" spans="1:18" ht="12.75">
      <c r="A874" s="5" t="s">
        <v>698</v>
      </c>
      <c r="B874" s="23" t="s">
        <v>7</v>
      </c>
      <c r="C874" s="14" t="s">
        <v>8</v>
      </c>
      <c r="D874" s="15">
        <v>6996.41</v>
      </c>
      <c r="E874" s="15">
        <v>7100</v>
      </c>
      <c r="F874" s="34">
        <v>3258.43</v>
      </c>
      <c r="G874" s="15"/>
      <c r="H874" s="15">
        <f t="shared" si="261"/>
        <v>7100</v>
      </c>
      <c r="I874" s="43">
        <v>7200</v>
      </c>
      <c r="J874" s="31"/>
      <c r="K874" s="33" t="s">
        <v>868</v>
      </c>
      <c r="R874" s="57">
        <f t="shared" si="243"/>
        <v>100</v>
      </c>
    </row>
    <row r="875" spans="1:18" ht="12.75">
      <c r="A875" s="5" t="s">
        <v>698</v>
      </c>
      <c r="B875" s="23" t="s">
        <v>11</v>
      </c>
      <c r="C875" s="14" t="s">
        <v>12</v>
      </c>
      <c r="D875" s="15">
        <v>582.76</v>
      </c>
      <c r="E875" s="15">
        <v>600</v>
      </c>
      <c r="F875" s="34">
        <v>268.35</v>
      </c>
      <c r="G875" s="15"/>
      <c r="H875" s="15">
        <f t="shared" si="261"/>
        <v>600</v>
      </c>
      <c r="I875" s="40">
        <v>600</v>
      </c>
      <c r="J875" s="31"/>
      <c r="K875" s="33" t="s">
        <v>868</v>
      </c>
      <c r="R875" s="57">
        <f t="shared" si="243"/>
        <v>0</v>
      </c>
    </row>
    <row r="876" spans="1:18" ht="12.75">
      <c r="A876" s="5" t="s">
        <v>698</v>
      </c>
      <c r="B876" s="23" t="s">
        <v>13</v>
      </c>
      <c r="C876" s="14" t="s">
        <v>14</v>
      </c>
      <c r="D876" s="15">
        <v>1102.28</v>
      </c>
      <c r="E876" s="15">
        <v>1400</v>
      </c>
      <c r="F876" s="34">
        <v>548.55</v>
      </c>
      <c r="G876" s="15"/>
      <c r="H876" s="15">
        <f t="shared" si="261"/>
        <v>1400</v>
      </c>
      <c r="I876" s="43">
        <v>1500</v>
      </c>
      <c r="J876" s="31"/>
      <c r="K876" s="33" t="s">
        <v>868</v>
      </c>
      <c r="R876" s="57">
        <f t="shared" si="243"/>
        <v>100</v>
      </c>
    </row>
    <row r="877" spans="1:18" ht="12.75">
      <c r="A877" s="5" t="s">
        <v>698</v>
      </c>
      <c r="B877" s="23" t="s">
        <v>700</v>
      </c>
      <c r="C877" s="14" t="s">
        <v>701</v>
      </c>
      <c r="D877" s="15">
        <v>56754.6</v>
      </c>
      <c r="E877" s="15">
        <v>68000</v>
      </c>
      <c r="F877" s="34">
        <v>24983.81</v>
      </c>
      <c r="G877" s="15"/>
      <c r="H877" s="15">
        <f t="shared" si="261"/>
        <v>68000</v>
      </c>
      <c r="I877" s="6">
        <f>H877</f>
        <v>68000</v>
      </c>
      <c r="J877" s="31"/>
      <c r="K877" s="33" t="s">
        <v>35</v>
      </c>
      <c r="R877" s="57">
        <f t="shared" si="243"/>
        <v>0</v>
      </c>
    </row>
    <row r="878" spans="1:18" ht="12.75">
      <c r="A878" s="5" t="s">
        <v>698</v>
      </c>
      <c r="B878" s="23" t="s">
        <v>702</v>
      </c>
      <c r="C878" s="14" t="s">
        <v>703</v>
      </c>
      <c r="D878" s="15">
        <v>98002.15</v>
      </c>
      <c r="E878" s="15">
        <v>98100</v>
      </c>
      <c r="F878" s="34">
        <v>68618.89</v>
      </c>
      <c r="G878" s="15"/>
      <c r="H878" s="15">
        <f t="shared" si="261"/>
        <v>98100</v>
      </c>
      <c r="I878" s="6">
        <f>H878</f>
        <v>98100</v>
      </c>
      <c r="J878" s="31"/>
      <c r="K878" s="33" t="s">
        <v>35</v>
      </c>
      <c r="R878" s="57">
        <f t="shared" si="243"/>
        <v>0</v>
      </c>
    </row>
    <row r="879" spans="1:18" ht="12.75">
      <c r="A879" s="5" t="s">
        <v>698</v>
      </c>
      <c r="B879" s="23" t="s">
        <v>206</v>
      </c>
      <c r="C879" s="14" t="s">
        <v>207</v>
      </c>
      <c r="D879" s="15">
        <v>0</v>
      </c>
      <c r="E879" s="15">
        <v>0</v>
      </c>
      <c r="F879" s="34">
        <v>0</v>
      </c>
      <c r="G879" s="15"/>
      <c r="H879" s="15">
        <f t="shared" si="261"/>
        <v>0</v>
      </c>
      <c r="I879" s="6">
        <f>H879</f>
        <v>0</v>
      </c>
      <c r="J879" s="31"/>
      <c r="K879" s="33" t="s">
        <v>35</v>
      </c>
      <c r="R879" s="57">
        <f t="shared" si="243"/>
        <v>0</v>
      </c>
    </row>
    <row r="880" spans="1:18" ht="12.75">
      <c r="A880" s="5"/>
      <c r="B880" s="23"/>
      <c r="C880" s="16" t="s">
        <v>843</v>
      </c>
      <c r="D880" s="17">
        <f aca="true" t="shared" si="262" ref="D880:I880">SUM(D873)</f>
        <v>0</v>
      </c>
      <c r="E880" s="17">
        <f t="shared" si="262"/>
        <v>0</v>
      </c>
      <c r="F880" s="17">
        <f t="shared" si="262"/>
        <v>1846.11</v>
      </c>
      <c r="G880" s="17">
        <f t="shared" si="262"/>
        <v>0</v>
      </c>
      <c r="H880" s="17">
        <f t="shared" si="262"/>
        <v>0</v>
      </c>
      <c r="I880" s="7">
        <f t="shared" si="262"/>
        <v>0</v>
      </c>
      <c r="J880" s="38"/>
      <c r="K880" s="33"/>
      <c r="R880" s="57">
        <f t="shared" si="243"/>
        <v>0</v>
      </c>
    </row>
    <row r="881" spans="1:18" ht="12.75">
      <c r="A881" s="5"/>
      <c r="B881" s="23"/>
      <c r="C881" s="16" t="s">
        <v>844</v>
      </c>
      <c r="D881" s="17">
        <f aca="true" t="shared" si="263" ref="D881:I881">SUM(D874:D879)</f>
        <v>163438.2</v>
      </c>
      <c r="E881" s="17">
        <f t="shared" si="263"/>
        <v>175200</v>
      </c>
      <c r="F881" s="17">
        <f t="shared" si="263"/>
        <v>97678.03</v>
      </c>
      <c r="G881" s="17">
        <f t="shared" si="263"/>
        <v>0</v>
      </c>
      <c r="H881" s="17">
        <f t="shared" si="263"/>
        <v>175200</v>
      </c>
      <c r="I881" s="7">
        <f t="shared" si="263"/>
        <v>175400</v>
      </c>
      <c r="J881" s="38"/>
      <c r="K881" s="33"/>
      <c r="R881" s="57">
        <f t="shared" si="243"/>
        <v>0</v>
      </c>
    </row>
    <row r="882" spans="1:18" ht="12.75">
      <c r="A882" s="5"/>
      <c r="B882" s="23"/>
      <c r="C882" s="16" t="s">
        <v>845</v>
      </c>
      <c r="D882" s="17">
        <f aca="true" t="shared" si="264" ref="D882:I882">D880-D881</f>
        <v>-163438.2</v>
      </c>
      <c r="E882" s="17">
        <f t="shared" si="264"/>
        <v>-175200</v>
      </c>
      <c r="F882" s="17">
        <f t="shared" si="264"/>
        <v>-95831.92</v>
      </c>
      <c r="G882" s="17">
        <f t="shared" si="264"/>
        <v>0</v>
      </c>
      <c r="H882" s="17">
        <f t="shared" si="264"/>
        <v>-175200</v>
      </c>
      <c r="I882" s="7">
        <f t="shared" si="264"/>
        <v>-175400</v>
      </c>
      <c r="J882" s="38"/>
      <c r="K882" s="33"/>
      <c r="R882" s="57">
        <f t="shared" si="243"/>
        <v>0</v>
      </c>
    </row>
    <row r="883" spans="1:18" ht="12.75">
      <c r="A883" s="5" t="s">
        <v>705</v>
      </c>
      <c r="B883" s="23" t="s">
        <v>309</v>
      </c>
      <c r="C883" s="14" t="s">
        <v>310</v>
      </c>
      <c r="D883" s="15">
        <v>0</v>
      </c>
      <c r="E883" s="15">
        <v>0</v>
      </c>
      <c r="F883" s="15">
        <v>0</v>
      </c>
      <c r="G883" s="15"/>
      <c r="H883" s="15">
        <f>SUM(E883+G883)</f>
        <v>0</v>
      </c>
      <c r="I883" s="6">
        <f>H883</f>
        <v>0</v>
      </c>
      <c r="J883" s="31"/>
      <c r="K883" s="33" t="s">
        <v>35</v>
      </c>
      <c r="R883" s="57">
        <f t="shared" si="243"/>
        <v>0</v>
      </c>
    </row>
    <row r="884" spans="1:18" ht="12.75">
      <c r="A884" s="5" t="s">
        <v>705</v>
      </c>
      <c r="B884" s="23" t="s">
        <v>706</v>
      </c>
      <c r="C884" s="14" t="s">
        <v>707</v>
      </c>
      <c r="D884" s="15">
        <v>1252.36</v>
      </c>
      <c r="E884" s="15">
        <v>0</v>
      </c>
      <c r="F884" s="15">
        <v>0</v>
      </c>
      <c r="G884" s="15"/>
      <c r="H884" s="15">
        <f>SUM(E884+G884)</f>
        <v>0</v>
      </c>
      <c r="I884" s="6">
        <f>H884</f>
        <v>0</v>
      </c>
      <c r="J884" s="31"/>
      <c r="K884" s="33" t="s">
        <v>35</v>
      </c>
      <c r="R884" s="57">
        <f t="shared" si="243"/>
        <v>0</v>
      </c>
    </row>
    <row r="885" spans="1:18" ht="12.75">
      <c r="A885" s="5"/>
      <c r="B885" s="23"/>
      <c r="C885" s="16" t="s">
        <v>843</v>
      </c>
      <c r="D885" s="17">
        <f>SUM(D883)</f>
        <v>0</v>
      </c>
      <c r="E885" s="17">
        <f aca="true" t="shared" si="265" ref="E885:I886">SUM(E883)</f>
        <v>0</v>
      </c>
      <c r="F885" s="17">
        <f t="shared" si="265"/>
        <v>0</v>
      </c>
      <c r="G885" s="17">
        <f t="shared" si="265"/>
        <v>0</v>
      </c>
      <c r="H885" s="17">
        <f t="shared" si="265"/>
        <v>0</v>
      </c>
      <c r="I885" s="7">
        <f t="shared" si="265"/>
        <v>0</v>
      </c>
      <c r="J885" s="38"/>
      <c r="K885" s="33"/>
      <c r="R885" s="57">
        <f t="shared" si="243"/>
        <v>0</v>
      </c>
    </row>
    <row r="886" spans="1:18" ht="12.75">
      <c r="A886" s="5"/>
      <c r="B886" s="23"/>
      <c r="C886" s="16" t="s">
        <v>844</v>
      </c>
      <c r="D886" s="17">
        <f>SUM(D884)</f>
        <v>1252.36</v>
      </c>
      <c r="E886" s="17">
        <f t="shared" si="265"/>
        <v>0</v>
      </c>
      <c r="F886" s="17">
        <f t="shared" si="265"/>
        <v>0</v>
      </c>
      <c r="G886" s="17">
        <f t="shared" si="265"/>
        <v>0</v>
      </c>
      <c r="H886" s="17">
        <f t="shared" si="265"/>
        <v>0</v>
      </c>
      <c r="I886" s="7">
        <f t="shared" si="265"/>
        <v>0</v>
      </c>
      <c r="J886" s="38"/>
      <c r="K886" s="33"/>
      <c r="R886" s="57">
        <f t="shared" si="243"/>
        <v>0</v>
      </c>
    </row>
    <row r="887" spans="1:18" ht="12.75">
      <c r="A887" s="5"/>
      <c r="B887" s="23"/>
      <c r="C887" s="16" t="s">
        <v>845</v>
      </c>
      <c r="D887" s="17">
        <f aca="true" t="shared" si="266" ref="D887:I887">D885-D886</f>
        <v>-1252.36</v>
      </c>
      <c r="E887" s="17">
        <f t="shared" si="266"/>
        <v>0</v>
      </c>
      <c r="F887" s="17">
        <f t="shared" si="266"/>
        <v>0</v>
      </c>
      <c r="G887" s="17">
        <f t="shared" si="266"/>
        <v>0</v>
      </c>
      <c r="H887" s="17">
        <f t="shared" si="266"/>
        <v>0</v>
      </c>
      <c r="I887" s="7">
        <f t="shared" si="266"/>
        <v>0</v>
      </c>
      <c r="J887" s="38"/>
      <c r="K887" s="33"/>
      <c r="R887" s="57">
        <f t="shared" si="243"/>
        <v>0</v>
      </c>
    </row>
    <row r="888" spans="1:18" ht="12.75">
      <c r="A888" s="5" t="s">
        <v>708</v>
      </c>
      <c r="B888" s="23" t="s">
        <v>704</v>
      </c>
      <c r="C888" s="14" t="s">
        <v>709</v>
      </c>
      <c r="D888" s="15">
        <v>0</v>
      </c>
      <c r="E888" s="15">
        <v>0</v>
      </c>
      <c r="F888" s="34">
        <v>0</v>
      </c>
      <c r="G888" s="15"/>
      <c r="H888" s="15">
        <f>SUM(E888+G888)</f>
        <v>0</v>
      </c>
      <c r="I888" s="6">
        <f>H888</f>
        <v>0</v>
      </c>
      <c r="J888" s="31"/>
      <c r="K888" s="33" t="s">
        <v>1</v>
      </c>
      <c r="R888" s="57">
        <f t="shared" si="243"/>
        <v>0</v>
      </c>
    </row>
    <row r="889" spans="1:18" ht="12.75">
      <c r="A889" s="5" t="s">
        <v>708</v>
      </c>
      <c r="B889" s="23" t="s">
        <v>51</v>
      </c>
      <c r="C889" s="14" t="s">
        <v>52</v>
      </c>
      <c r="D889" s="15">
        <v>0</v>
      </c>
      <c r="E889" s="15">
        <v>0</v>
      </c>
      <c r="F889" s="34">
        <v>0</v>
      </c>
      <c r="G889" s="15"/>
      <c r="H889" s="15">
        <f>SUM(E889+G889)</f>
        <v>0</v>
      </c>
      <c r="I889" s="6">
        <f>H889</f>
        <v>0</v>
      </c>
      <c r="J889" s="31"/>
      <c r="K889" s="33" t="s">
        <v>1</v>
      </c>
      <c r="R889" s="57">
        <f t="shared" si="243"/>
        <v>0</v>
      </c>
    </row>
    <row r="890" spans="1:18" ht="12.75">
      <c r="A890" s="5" t="s">
        <v>708</v>
      </c>
      <c r="B890" s="23" t="s">
        <v>710</v>
      </c>
      <c r="C890" s="14" t="s">
        <v>711</v>
      </c>
      <c r="D890" s="15">
        <v>0</v>
      </c>
      <c r="E890" s="15">
        <v>0</v>
      </c>
      <c r="F890" s="34">
        <v>0</v>
      </c>
      <c r="G890" s="15"/>
      <c r="H890" s="15">
        <f>SUM(E890+G890)</f>
        <v>0</v>
      </c>
      <c r="I890" s="6">
        <f>H890</f>
        <v>0</v>
      </c>
      <c r="J890" s="31"/>
      <c r="K890" s="33" t="s">
        <v>443</v>
      </c>
      <c r="R890" s="57">
        <f t="shared" si="243"/>
        <v>0</v>
      </c>
    </row>
    <row r="891" spans="1:18" ht="12.75">
      <c r="A891" s="5" t="s">
        <v>708</v>
      </c>
      <c r="B891" s="23" t="s">
        <v>5</v>
      </c>
      <c r="C891" s="14" t="s">
        <v>6</v>
      </c>
      <c r="D891" s="15">
        <v>39051.15</v>
      </c>
      <c r="E891" s="15">
        <v>49100</v>
      </c>
      <c r="F891" s="34">
        <v>16110.22</v>
      </c>
      <c r="G891" s="15">
        <v>-2200</v>
      </c>
      <c r="H891" s="15">
        <f>SUM(E891+G891)</f>
        <v>46900</v>
      </c>
      <c r="I891" s="43">
        <v>28200</v>
      </c>
      <c r="J891" s="31"/>
      <c r="K891" s="33" t="s">
        <v>868</v>
      </c>
      <c r="R891" s="57">
        <f t="shared" si="243"/>
        <v>-18700</v>
      </c>
    </row>
    <row r="892" spans="1:18" ht="12.75">
      <c r="A892" s="5" t="s">
        <v>708</v>
      </c>
      <c r="B892" s="23" t="s">
        <v>9</v>
      </c>
      <c r="C892" s="14" t="s">
        <v>10</v>
      </c>
      <c r="D892" s="15">
        <v>21445.3</v>
      </c>
      <c r="E892" s="15">
        <v>22000</v>
      </c>
      <c r="F892" s="34">
        <v>0</v>
      </c>
      <c r="G892" s="15">
        <v>-1500</v>
      </c>
      <c r="H892" s="15">
        <f>SUM(E892+G892)</f>
        <v>20500</v>
      </c>
      <c r="I892" s="43">
        <v>11600</v>
      </c>
      <c r="J892" s="31"/>
      <c r="K892" s="33" t="s">
        <v>868</v>
      </c>
      <c r="R892" s="57">
        <f t="shared" si="243"/>
        <v>-8900</v>
      </c>
    </row>
    <row r="893" spans="1:18" ht="12.75">
      <c r="A893" s="5"/>
      <c r="B893" s="23"/>
      <c r="C893" s="16" t="s">
        <v>843</v>
      </c>
      <c r="D893" s="17">
        <f aca="true" t="shared" si="267" ref="D893:I893">SUM(D888:D890)</f>
        <v>0</v>
      </c>
      <c r="E893" s="17">
        <f t="shared" si="267"/>
        <v>0</v>
      </c>
      <c r="F893" s="17">
        <f t="shared" si="267"/>
        <v>0</v>
      </c>
      <c r="G893" s="17">
        <f t="shared" si="267"/>
        <v>0</v>
      </c>
      <c r="H893" s="17">
        <f t="shared" si="267"/>
        <v>0</v>
      </c>
      <c r="I893" s="7">
        <f t="shared" si="267"/>
        <v>0</v>
      </c>
      <c r="J893" s="38"/>
      <c r="K893" s="33"/>
      <c r="R893" s="57">
        <f t="shared" si="243"/>
        <v>0</v>
      </c>
    </row>
    <row r="894" spans="1:18" ht="12.75">
      <c r="A894" s="5"/>
      <c r="B894" s="23"/>
      <c r="C894" s="16" t="s">
        <v>844</v>
      </c>
      <c r="D894" s="17">
        <f aca="true" t="shared" si="268" ref="D894:I894">SUM(D891:D892)</f>
        <v>60496.45</v>
      </c>
      <c r="E894" s="17">
        <f t="shared" si="268"/>
        <v>71100</v>
      </c>
      <c r="F894" s="17">
        <f t="shared" si="268"/>
        <v>16110.22</v>
      </c>
      <c r="G894" s="17">
        <f t="shared" si="268"/>
        <v>-3700</v>
      </c>
      <c r="H894" s="17">
        <f t="shared" si="268"/>
        <v>67400</v>
      </c>
      <c r="I894" s="7">
        <f t="shared" si="268"/>
        <v>39800</v>
      </c>
      <c r="J894" s="38"/>
      <c r="K894" s="33"/>
      <c r="R894" s="57">
        <f t="shared" si="243"/>
        <v>0</v>
      </c>
    </row>
    <row r="895" spans="1:18" ht="12.75">
      <c r="A895" s="5"/>
      <c r="B895" s="23"/>
      <c r="C895" s="16" t="s">
        <v>845</v>
      </c>
      <c r="D895" s="17">
        <f aca="true" t="shared" si="269" ref="D895:I895">D893-D894</f>
        <v>-60496.45</v>
      </c>
      <c r="E895" s="17">
        <f t="shared" si="269"/>
        <v>-71100</v>
      </c>
      <c r="F895" s="17">
        <f t="shared" si="269"/>
        <v>-16110.22</v>
      </c>
      <c r="G895" s="17">
        <f t="shared" si="269"/>
        <v>3700</v>
      </c>
      <c r="H895" s="17">
        <f t="shared" si="269"/>
        <v>-67400</v>
      </c>
      <c r="I895" s="7">
        <f t="shared" si="269"/>
        <v>-39800</v>
      </c>
      <c r="J895" s="38"/>
      <c r="K895" s="33"/>
      <c r="R895" s="57"/>
    </row>
    <row r="896" spans="1:18" ht="12.75">
      <c r="A896" s="5" t="s">
        <v>712</v>
      </c>
      <c r="B896" s="23" t="s">
        <v>713</v>
      </c>
      <c r="C896" s="14" t="s">
        <v>714</v>
      </c>
      <c r="D896" s="15">
        <v>45600</v>
      </c>
      <c r="E896" s="15">
        <v>45600</v>
      </c>
      <c r="F896" s="15">
        <v>0</v>
      </c>
      <c r="G896" s="15"/>
      <c r="H896" s="15">
        <f>SUM(E896+G896)</f>
        <v>45600</v>
      </c>
      <c r="I896" s="6">
        <f>H896</f>
        <v>45600</v>
      </c>
      <c r="J896" s="31"/>
      <c r="K896" s="33" t="s">
        <v>443</v>
      </c>
      <c r="R896" s="57"/>
    </row>
    <row r="897" spans="1:18" ht="12.75">
      <c r="A897" s="5"/>
      <c r="B897" s="23"/>
      <c r="C897" s="16" t="s">
        <v>843</v>
      </c>
      <c r="D897" s="17">
        <f aca="true" t="shared" si="270" ref="D897:I897">SUM(0)</f>
        <v>0</v>
      </c>
      <c r="E897" s="17">
        <f t="shared" si="270"/>
        <v>0</v>
      </c>
      <c r="F897" s="17">
        <f t="shared" si="270"/>
        <v>0</v>
      </c>
      <c r="G897" s="17">
        <f t="shared" si="270"/>
        <v>0</v>
      </c>
      <c r="H897" s="17">
        <f t="shared" si="270"/>
        <v>0</v>
      </c>
      <c r="I897" s="7">
        <f t="shared" si="270"/>
        <v>0</v>
      </c>
      <c r="J897" s="38"/>
      <c r="K897" s="33"/>
      <c r="R897" s="58">
        <f>SUM(R3:R896)</f>
        <v>196300</v>
      </c>
    </row>
    <row r="898" spans="1:18" ht="12.75">
      <c r="A898" s="5"/>
      <c r="B898" s="23"/>
      <c r="C898" s="16" t="s">
        <v>844</v>
      </c>
      <c r="D898" s="17">
        <f aca="true" t="shared" si="271" ref="D898:I898">SUM(D896)</f>
        <v>45600</v>
      </c>
      <c r="E898" s="17">
        <f t="shared" si="271"/>
        <v>45600</v>
      </c>
      <c r="F898" s="17">
        <f t="shared" si="271"/>
        <v>0</v>
      </c>
      <c r="G898" s="17">
        <f t="shared" si="271"/>
        <v>0</v>
      </c>
      <c r="H898" s="17">
        <f t="shared" si="271"/>
        <v>45600</v>
      </c>
      <c r="I898" s="7">
        <f t="shared" si="271"/>
        <v>45600</v>
      </c>
      <c r="J898" s="38"/>
      <c r="K898" s="33"/>
      <c r="R898" s="57"/>
    </row>
    <row r="899" spans="1:18" ht="12.75">
      <c r="A899" s="5"/>
      <c r="B899" s="23"/>
      <c r="C899" s="16" t="s">
        <v>845</v>
      </c>
      <c r="D899" s="17">
        <f aca="true" t="shared" si="272" ref="D899:I899">D897-D898</f>
        <v>-45600</v>
      </c>
      <c r="E899" s="17">
        <f t="shared" si="272"/>
        <v>-45600</v>
      </c>
      <c r="F899" s="17">
        <f t="shared" si="272"/>
        <v>0</v>
      </c>
      <c r="G899" s="17">
        <f t="shared" si="272"/>
        <v>0</v>
      </c>
      <c r="H899" s="17">
        <f t="shared" si="272"/>
        <v>-45600</v>
      </c>
      <c r="I899" s="7">
        <f t="shared" si="272"/>
        <v>-45600</v>
      </c>
      <c r="J899" s="38"/>
      <c r="K899" s="33"/>
      <c r="R899" s="57"/>
    </row>
    <row r="900" spans="1:18" ht="12.75">
      <c r="A900" s="5" t="s">
        <v>715</v>
      </c>
      <c r="B900" s="23" t="s">
        <v>33</v>
      </c>
      <c r="C900" s="14" t="s">
        <v>307</v>
      </c>
      <c r="D900" s="15">
        <v>3104.3</v>
      </c>
      <c r="E900" s="15">
        <v>4300</v>
      </c>
      <c r="F900" s="34">
        <v>2976.21</v>
      </c>
      <c r="G900" s="15"/>
      <c r="H900" s="15">
        <f>SUM(E900+G900)</f>
        <v>4300</v>
      </c>
      <c r="I900" s="6">
        <f>H900</f>
        <v>4300</v>
      </c>
      <c r="J900" s="31"/>
      <c r="K900" s="33" t="s">
        <v>35</v>
      </c>
      <c r="R900" s="57"/>
    </row>
    <row r="901" spans="1:18" ht="12.75">
      <c r="A901" s="5"/>
      <c r="B901" s="23"/>
      <c r="C901" s="16" t="s">
        <v>843</v>
      </c>
      <c r="D901" s="17">
        <f aca="true" t="shared" si="273" ref="D901:I901">SUM(D900)</f>
        <v>3104.3</v>
      </c>
      <c r="E901" s="17">
        <f t="shared" si="273"/>
        <v>4300</v>
      </c>
      <c r="F901" s="17">
        <f t="shared" si="273"/>
        <v>2976.21</v>
      </c>
      <c r="G901" s="17">
        <f t="shared" si="273"/>
        <v>0</v>
      </c>
      <c r="H901" s="17">
        <f t="shared" si="273"/>
        <v>4300</v>
      </c>
      <c r="I901" s="7">
        <f t="shared" si="273"/>
        <v>4300</v>
      </c>
      <c r="J901" s="38"/>
      <c r="K901" s="33"/>
      <c r="R901" s="57"/>
    </row>
    <row r="902" spans="1:18" ht="12.75">
      <c r="A902" s="5"/>
      <c r="B902" s="23"/>
      <c r="C902" s="16" t="s">
        <v>844</v>
      </c>
      <c r="D902" s="17">
        <f aca="true" t="shared" si="274" ref="D902:I902">SUM(0)</f>
        <v>0</v>
      </c>
      <c r="E902" s="17">
        <f t="shared" si="274"/>
        <v>0</v>
      </c>
      <c r="F902" s="17">
        <f t="shared" si="274"/>
        <v>0</v>
      </c>
      <c r="G902" s="17">
        <f t="shared" si="274"/>
        <v>0</v>
      </c>
      <c r="H902" s="17">
        <f t="shared" si="274"/>
        <v>0</v>
      </c>
      <c r="I902" s="7">
        <f t="shared" si="274"/>
        <v>0</v>
      </c>
      <c r="J902" s="38"/>
      <c r="K902" s="33"/>
      <c r="R902" s="57"/>
    </row>
    <row r="903" spans="1:18" ht="12.75">
      <c r="A903" s="5"/>
      <c r="B903" s="23"/>
      <c r="C903" s="16" t="s">
        <v>845</v>
      </c>
      <c r="D903" s="17">
        <f aca="true" t="shared" si="275" ref="D903:I903">D901-D902</f>
        <v>3104.3</v>
      </c>
      <c r="E903" s="17">
        <f t="shared" si="275"/>
        <v>4300</v>
      </c>
      <c r="F903" s="17">
        <f t="shared" si="275"/>
        <v>2976.21</v>
      </c>
      <c r="G903" s="17">
        <f t="shared" si="275"/>
        <v>0</v>
      </c>
      <c r="H903" s="17">
        <f t="shared" si="275"/>
        <v>4300</v>
      </c>
      <c r="I903" s="7">
        <f t="shared" si="275"/>
        <v>4300</v>
      </c>
      <c r="J903" s="38"/>
      <c r="K903" s="33"/>
      <c r="R903" s="57"/>
    </row>
    <row r="904" spans="1:18" ht="12.75">
      <c r="A904" s="5" t="s">
        <v>716</v>
      </c>
      <c r="B904" s="23" t="s">
        <v>717</v>
      </c>
      <c r="C904" s="14" t="s">
        <v>718</v>
      </c>
      <c r="D904" s="15">
        <v>151410.04</v>
      </c>
      <c r="E904" s="15">
        <v>150000</v>
      </c>
      <c r="F904" s="34">
        <v>143735.62</v>
      </c>
      <c r="G904" s="15">
        <v>-5000</v>
      </c>
      <c r="H904" s="15">
        <f>SUM(E904+G904)</f>
        <v>145000</v>
      </c>
      <c r="I904" s="46">
        <v>145000</v>
      </c>
      <c r="J904" s="31"/>
      <c r="K904" s="33" t="s">
        <v>1</v>
      </c>
      <c r="R904" s="57"/>
    </row>
    <row r="905" spans="1:18" ht="12.75">
      <c r="A905" s="5" t="s">
        <v>716</v>
      </c>
      <c r="B905" s="23" t="s">
        <v>59</v>
      </c>
      <c r="C905" s="14" t="s">
        <v>60</v>
      </c>
      <c r="D905" s="15">
        <v>0</v>
      </c>
      <c r="E905" s="15">
        <v>1000</v>
      </c>
      <c r="F905" s="34">
        <v>2275</v>
      </c>
      <c r="G905" s="15"/>
      <c r="H905" s="15">
        <f>SUM(E905+G905)</f>
        <v>1000</v>
      </c>
      <c r="I905" s="6">
        <f>H905</f>
        <v>1000</v>
      </c>
      <c r="J905" s="31"/>
      <c r="K905" s="33" t="s">
        <v>35</v>
      </c>
      <c r="R905" s="57"/>
    </row>
    <row r="906" spans="1:18" ht="12.75">
      <c r="A906" s="5" t="s">
        <v>716</v>
      </c>
      <c r="B906" s="23" t="s">
        <v>719</v>
      </c>
      <c r="C906" s="14" t="s">
        <v>720</v>
      </c>
      <c r="D906" s="15">
        <v>-1506.28</v>
      </c>
      <c r="E906" s="15">
        <v>3200</v>
      </c>
      <c r="F906" s="34">
        <v>1671.14</v>
      </c>
      <c r="G906" s="15"/>
      <c r="H906" s="15">
        <f>SUM(E906+G906)</f>
        <v>3200</v>
      </c>
      <c r="I906" s="6">
        <f>H906</f>
        <v>3200</v>
      </c>
      <c r="J906" s="31"/>
      <c r="K906" s="33" t="s">
        <v>35</v>
      </c>
      <c r="R906" s="57"/>
    </row>
    <row r="907" spans="1:18" ht="12.75">
      <c r="A907" s="5" t="s">
        <v>716</v>
      </c>
      <c r="B907" s="23" t="s">
        <v>721</v>
      </c>
      <c r="C907" s="14" t="s">
        <v>722</v>
      </c>
      <c r="D907" s="15">
        <v>250700</v>
      </c>
      <c r="E907" s="15">
        <v>250700</v>
      </c>
      <c r="F907" s="34">
        <v>250700</v>
      </c>
      <c r="G907" s="15"/>
      <c r="H907" s="15">
        <f>SUM(E907+G907)</f>
        <v>250700</v>
      </c>
      <c r="I907" s="6">
        <f>H907</f>
        <v>250700</v>
      </c>
      <c r="J907" s="31"/>
      <c r="K907" s="33" t="s">
        <v>443</v>
      </c>
      <c r="R907" s="57"/>
    </row>
    <row r="908" spans="1:18" ht="12.75">
      <c r="A908" s="5"/>
      <c r="B908" s="23"/>
      <c r="C908" s="16" t="s">
        <v>843</v>
      </c>
      <c r="D908" s="17">
        <f aca="true" t="shared" si="276" ref="D908:I908">SUM(D904:D905)</f>
        <v>151410.04</v>
      </c>
      <c r="E908" s="17">
        <f t="shared" si="276"/>
        <v>151000</v>
      </c>
      <c r="F908" s="17">
        <f t="shared" si="276"/>
        <v>146010.62</v>
      </c>
      <c r="G908" s="17">
        <f t="shared" si="276"/>
        <v>-5000</v>
      </c>
      <c r="H908" s="17">
        <f t="shared" si="276"/>
        <v>146000</v>
      </c>
      <c r="I908" s="7">
        <f t="shared" si="276"/>
        <v>146000</v>
      </c>
      <c r="J908" s="38"/>
      <c r="K908" s="33"/>
      <c r="R908" s="57"/>
    </row>
    <row r="909" spans="1:18" ht="12.75">
      <c r="A909" s="5"/>
      <c r="B909" s="23"/>
      <c r="C909" s="16" t="s">
        <v>844</v>
      </c>
      <c r="D909" s="17">
        <f aca="true" t="shared" si="277" ref="D909:I909">SUM(D906:D907)</f>
        <v>249193.72</v>
      </c>
      <c r="E909" s="17">
        <f t="shared" si="277"/>
        <v>253900</v>
      </c>
      <c r="F909" s="17">
        <f t="shared" si="277"/>
        <v>252371.14</v>
      </c>
      <c r="G909" s="17">
        <f t="shared" si="277"/>
        <v>0</v>
      </c>
      <c r="H909" s="17">
        <f t="shared" si="277"/>
        <v>253900</v>
      </c>
      <c r="I909" s="7">
        <f t="shared" si="277"/>
        <v>253900</v>
      </c>
      <c r="J909" s="38"/>
      <c r="K909" s="33"/>
      <c r="R909" s="57"/>
    </row>
    <row r="910" spans="1:18" ht="12.75">
      <c r="A910" s="5"/>
      <c r="B910" s="23"/>
      <c r="C910" s="16" t="s">
        <v>845</v>
      </c>
      <c r="D910" s="17">
        <f aca="true" t="shared" si="278" ref="D910:I910">D908-D909</f>
        <v>-97783.68</v>
      </c>
      <c r="E910" s="17">
        <f t="shared" si="278"/>
        <v>-102900</v>
      </c>
      <c r="F910" s="17">
        <f t="shared" si="278"/>
        <v>-106360.52000000002</v>
      </c>
      <c r="G910" s="17">
        <f t="shared" si="278"/>
        <v>-5000</v>
      </c>
      <c r="H910" s="17">
        <f t="shared" si="278"/>
        <v>-107900</v>
      </c>
      <c r="I910" s="7">
        <f t="shared" si="278"/>
        <v>-107900</v>
      </c>
      <c r="J910" s="38"/>
      <c r="K910" s="33"/>
      <c r="R910" s="57"/>
    </row>
    <row r="911" spans="1:18" ht="12.75">
      <c r="A911" s="5" t="s">
        <v>723</v>
      </c>
      <c r="B911" s="23" t="s">
        <v>92</v>
      </c>
      <c r="C911" s="14" t="s">
        <v>93</v>
      </c>
      <c r="D911" s="15">
        <v>213.19</v>
      </c>
      <c r="E911" s="15">
        <v>300</v>
      </c>
      <c r="F911" s="34">
        <v>213.19</v>
      </c>
      <c r="G911" s="15"/>
      <c r="H911" s="15">
        <f>SUM(E911+G911)</f>
        <v>300</v>
      </c>
      <c r="I911" s="6">
        <f>H911</f>
        <v>300</v>
      </c>
      <c r="J911" s="31"/>
      <c r="K911" s="33" t="s">
        <v>869</v>
      </c>
      <c r="R911" s="57"/>
    </row>
    <row r="912" spans="1:18" ht="12.75">
      <c r="A912" s="5"/>
      <c r="B912" s="23"/>
      <c r="C912" s="16" t="s">
        <v>843</v>
      </c>
      <c r="D912" s="17">
        <f aca="true" t="shared" si="279" ref="D912:I912">SUM(0)</f>
        <v>0</v>
      </c>
      <c r="E912" s="17">
        <f t="shared" si="279"/>
        <v>0</v>
      </c>
      <c r="F912" s="17">
        <f t="shared" si="279"/>
        <v>0</v>
      </c>
      <c r="G912" s="17">
        <f t="shared" si="279"/>
        <v>0</v>
      </c>
      <c r="H912" s="17">
        <f t="shared" si="279"/>
        <v>0</v>
      </c>
      <c r="I912" s="7">
        <f t="shared" si="279"/>
        <v>0</v>
      </c>
      <c r="J912" s="38"/>
      <c r="K912" s="33"/>
      <c r="R912" s="57"/>
    </row>
    <row r="913" spans="1:18" ht="12.75">
      <c r="A913" s="5"/>
      <c r="B913" s="23"/>
      <c r="C913" s="16" t="s">
        <v>844</v>
      </c>
      <c r="D913" s="17">
        <f aca="true" t="shared" si="280" ref="D913:I913">SUM(D911)</f>
        <v>213.19</v>
      </c>
      <c r="E913" s="17">
        <f t="shared" si="280"/>
        <v>300</v>
      </c>
      <c r="F913" s="17">
        <f t="shared" si="280"/>
        <v>213.19</v>
      </c>
      <c r="G913" s="17">
        <f t="shared" si="280"/>
        <v>0</v>
      </c>
      <c r="H913" s="17">
        <f t="shared" si="280"/>
        <v>300</v>
      </c>
      <c r="I913" s="7">
        <f t="shared" si="280"/>
        <v>300</v>
      </c>
      <c r="J913" s="38"/>
      <c r="K913" s="33"/>
      <c r="R913" s="57"/>
    </row>
    <row r="914" spans="1:18" ht="12.75">
      <c r="A914" s="5"/>
      <c r="B914" s="23"/>
      <c r="C914" s="16" t="s">
        <v>845</v>
      </c>
      <c r="D914" s="17">
        <f aca="true" t="shared" si="281" ref="D914:I914">D912-D913</f>
        <v>-213.19</v>
      </c>
      <c r="E914" s="17">
        <f t="shared" si="281"/>
        <v>-300</v>
      </c>
      <c r="F914" s="17">
        <f t="shared" si="281"/>
        <v>-213.19</v>
      </c>
      <c r="G914" s="17">
        <f t="shared" si="281"/>
        <v>0</v>
      </c>
      <c r="H914" s="17">
        <f t="shared" si="281"/>
        <v>-300</v>
      </c>
      <c r="I914" s="7">
        <f t="shared" si="281"/>
        <v>-300</v>
      </c>
      <c r="J914" s="38"/>
      <c r="K914" s="33"/>
      <c r="R914" s="57"/>
    </row>
    <row r="915" spans="1:18" ht="12.75">
      <c r="A915" s="5" t="s">
        <v>724</v>
      </c>
      <c r="B915" s="23" t="s">
        <v>725</v>
      </c>
      <c r="C915" s="14" t="s">
        <v>726</v>
      </c>
      <c r="D915" s="15">
        <v>0</v>
      </c>
      <c r="E915" s="15">
        <v>0</v>
      </c>
      <c r="F915" s="34">
        <v>0</v>
      </c>
      <c r="G915" s="15"/>
      <c r="H915" s="15">
        <f>SUM(E915+G915)</f>
        <v>0</v>
      </c>
      <c r="I915" s="43">
        <v>326000</v>
      </c>
      <c r="J915" s="31"/>
      <c r="K915" s="33" t="s">
        <v>1</v>
      </c>
      <c r="R915" s="57"/>
    </row>
    <row r="916" spans="1:18" ht="12.75">
      <c r="A916" s="5" t="s">
        <v>724</v>
      </c>
      <c r="B916" s="23" t="s">
        <v>727</v>
      </c>
      <c r="C916" s="14" t="s">
        <v>728</v>
      </c>
      <c r="D916" s="15">
        <v>538759.3</v>
      </c>
      <c r="E916" s="15">
        <v>520000</v>
      </c>
      <c r="F916" s="34">
        <v>298740.86</v>
      </c>
      <c r="G916" s="15">
        <v>8800</v>
      </c>
      <c r="H916" s="15">
        <f>SUM(E916+G916)</f>
        <v>528800</v>
      </c>
      <c r="I916" s="43">
        <v>520000</v>
      </c>
      <c r="J916" s="31"/>
      <c r="K916" s="33" t="s">
        <v>1</v>
      </c>
      <c r="R916" s="57"/>
    </row>
    <row r="917" spans="1:18" ht="12.75">
      <c r="A917" s="5" t="s">
        <v>724</v>
      </c>
      <c r="B917" s="23" t="s">
        <v>729</v>
      </c>
      <c r="C917" s="14" t="s">
        <v>855</v>
      </c>
      <c r="D917" s="15">
        <v>47932.72</v>
      </c>
      <c r="E917" s="15">
        <v>66800</v>
      </c>
      <c r="F917" s="34">
        <v>66858.8</v>
      </c>
      <c r="G917" s="15">
        <v>133300</v>
      </c>
      <c r="H917" s="15">
        <f>SUM(E917+G917)</f>
        <v>200100</v>
      </c>
      <c r="I917" s="43">
        <v>195300</v>
      </c>
      <c r="J917" s="31"/>
      <c r="K917" s="33" t="s">
        <v>1</v>
      </c>
      <c r="R917" s="57"/>
    </row>
    <row r="918" spans="1:18" ht="12.75">
      <c r="A918" s="5" t="s">
        <v>724</v>
      </c>
      <c r="B918" s="23" t="s">
        <v>730</v>
      </c>
      <c r="C918" s="14" t="s">
        <v>731</v>
      </c>
      <c r="D918" s="15">
        <v>16786.79</v>
      </c>
      <c r="E918" s="15">
        <v>11900</v>
      </c>
      <c r="F918" s="34">
        <v>11909.41</v>
      </c>
      <c r="G918" s="15"/>
      <c r="H918" s="15">
        <f>SUM(E918+G918)</f>
        <v>11900</v>
      </c>
      <c r="I918" s="43">
        <v>7000</v>
      </c>
      <c r="J918" s="31"/>
      <c r="K918" s="33" t="s">
        <v>42</v>
      </c>
      <c r="R918" s="57"/>
    </row>
    <row r="919" spans="1:18" ht="12.75">
      <c r="A919" s="5" t="s">
        <v>724</v>
      </c>
      <c r="B919" s="23" t="s">
        <v>732</v>
      </c>
      <c r="C919" s="14" t="s">
        <v>733</v>
      </c>
      <c r="D919" s="15">
        <v>39000</v>
      </c>
      <c r="E919" s="15">
        <v>45000</v>
      </c>
      <c r="F919" s="34">
        <v>21697.87</v>
      </c>
      <c r="G919" s="15"/>
      <c r="H919" s="15">
        <f>SUM(E919+G919)</f>
        <v>45000</v>
      </c>
      <c r="I919" s="6">
        <f>H919</f>
        <v>45000</v>
      </c>
      <c r="J919" s="31"/>
      <c r="K919" s="33" t="s">
        <v>42</v>
      </c>
      <c r="R919" s="57"/>
    </row>
    <row r="920" spans="1:18" ht="12.75">
      <c r="A920" s="5"/>
      <c r="B920" s="23"/>
      <c r="C920" s="16" t="s">
        <v>843</v>
      </c>
      <c r="D920" s="17">
        <f aca="true" t="shared" si="282" ref="D920:I920">SUM(D915:D918)</f>
        <v>603478.81</v>
      </c>
      <c r="E920" s="17">
        <f t="shared" si="282"/>
        <v>598700</v>
      </c>
      <c r="F920" s="17">
        <f t="shared" si="282"/>
        <v>377509.06999999995</v>
      </c>
      <c r="G920" s="17">
        <f t="shared" si="282"/>
        <v>142100</v>
      </c>
      <c r="H920" s="17">
        <f t="shared" si="282"/>
        <v>740800</v>
      </c>
      <c r="I920" s="7">
        <f t="shared" si="282"/>
        <v>1048300</v>
      </c>
      <c r="J920" s="38"/>
      <c r="K920" s="33"/>
      <c r="R920" s="57"/>
    </row>
    <row r="921" spans="1:18" ht="12.75">
      <c r="A921" s="5"/>
      <c r="B921" s="23"/>
      <c r="C921" s="16" t="s">
        <v>844</v>
      </c>
      <c r="D921" s="17">
        <f aca="true" t="shared" si="283" ref="D921:I921">SUM(D919)</f>
        <v>39000</v>
      </c>
      <c r="E921" s="17">
        <f t="shared" si="283"/>
        <v>45000</v>
      </c>
      <c r="F921" s="17">
        <f t="shared" si="283"/>
        <v>21697.87</v>
      </c>
      <c r="G921" s="17">
        <f t="shared" si="283"/>
        <v>0</v>
      </c>
      <c r="H921" s="17">
        <f t="shared" si="283"/>
        <v>45000</v>
      </c>
      <c r="I921" s="7">
        <f t="shared" si="283"/>
        <v>45000</v>
      </c>
      <c r="J921" s="38"/>
      <c r="K921" s="33"/>
      <c r="R921" s="57"/>
    </row>
    <row r="922" spans="1:18" ht="12.75">
      <c r="A922" s="5"/>
      <c r="B922" s="23"/>
      <c r="C922" s="16" t="s">
        <v>845</v>
      </c>
      <c r="D922" s="17">
        <f aca="true" t="shared" si="284" ref="D922:I922">D920-D921</f>
        <v>564478.81</v>
      </c>
      <c r="E922" s="17">
        <f t="shared" si="284"/>
        <v>553700</v>
      </c>
      <c r="F922" s="17">
        <f t="shared" si="284"/>
        <v>355811.19999999995</v>
      </c>
      <c r="G922" s="17">
        <f t="shared" si="284"/>
        <v>142100</v>
      </c>
      <c r="H922" s="17">
        <f t="shared" si="284"/>
        <v>695800</v>
      </c>
      <c r="I922" s="7">
        <f t="shared" si="284"/>
        <v>1003300</v>
      </c>
      <c r="J922" s="38"/>
      <c r="K922" s="33"/>
      <c r="R922" s="57"/>
    </row>
    <row r="923" spans="1:18" ht="12.75">
      <c r="A923" s="5" t="s">
        <v>734</v>
      </c>
      <c r="B923" s="23" t="s">
        <v>735</v>
      </c>
      <c r="C923" s="14" t="s">
        <v>736</v>
      </c>
      <c r="D923" s="15">
        <v>19283.73</v>
      </c>
      <c r="E923" s="15">
        <v>13700</v>
      </c>
      <c r="F923" s="34">
        <v>9985.9</v>
      </c>
      <c r="G923" s="15"/>
      <c r="H923" s="15">
        <f aca="true" t="shared" si="285" ref="H923:H933">SUM(E923+G923)</f>
        <v>13700</v>
      </c>
      <c r="I923" s="6">
        <f>H923</f>
        <v>13700</v>
      </c>
      <c r="J923" s="31"/>
      <c r="K923" s="33" t="s">
        <v>737</v>
      </c>
      <c r="R923" s="57"/>
    </row>
    <row r="924" spans="1:18" ht="12.75">
      <c r="A924" s="5" t="s">
        <v>734</v>
      </c>
      <c r="B924" s="23" t="s">
        <v>738</v>
      </c>
      <c r="C924" s="14" t="s">
        <v>739</v>
      </c>
      <c r="D924" s="15">
        <v>0</v>
      </c>
      <c r="E924" s="15">
        <v>300</v>
      </c>
      <c r="F924" s="34">
        <v>0</v>
      </c>
      <c r="G924" s="15"/>
      <c r="H924" s="15">
        <f t="shared" si="285"/>
        <v>300</v>
      </c>
      <c r="I924" s="6">
        <f>H924</f>
        <v>300</v>
      </c>
      <c r="J924" s="31"/>
      <c r="K924" s="33" t="s">
        <v>737</v>
      </c>
      <c r="R924" s="57"/>
    </row>
    <row r="925" spans="1:18" ht="12.75">
      <c r="A925" s="5" t="s">
        <v>734</v>
      </c>
      <c r="B925" s="23" t="s">
        <v>740</v>
      </c>
      <c r="C925" s="14" t="s">
        <v>741</v>
      </c>
      <c r="D925" s="15">
        <v>0</v>
      </c>
      <c r="E925" s="15">
        <v>1000</v>
      </c>
      <c r="F925" s="34">
        <v>0</v>
      </c>
      <c r="G925" s="15"/>
      <c r="H925" s="15">
        <f t="shared" si="285"/>
        <v>1000</v>
      </c>
      <c r="I925" s="6">
        <f>H925</f>
        <v>1000</v>
      </c>
      <c r="J925" s="31"/>
      <c r="K925" s="33" t="s">
        <v>737</v>
      </c>
      <c r="R925" s="57"/>
    </row>
    <row r="926" spans="1:18" ht="12.75">
      <c r="A926" s="5" t="s">
        <v>734</v>
      </c>
      <c r="B926" s="23" t="s">
        <v>742</v>
      </c>
      <c r="C926" s="14" t="s">
        <v>743</v>
      </c>
      <c r="D926" s="15">
        <v>456.64</v>
      </c>
      <c r="E926" s="15">
        <v>1200</v>
      </c>
      <c r="F926" s="34">
        <v>742.98</v>
      </c>
      <c r="G926" s="15"/>
      <c r="H926" s="15">
        <f t="shared" si="285"/>
        <v>1200</v>
      </c>
      <c r="I926" s="43">
        <v>6000</v>
      </c>
      <c r="J926" s="31"/>
      <c r="K926" s="33" t="s">
        <v>737</v>
      </c>
      <c r="R926" s="57"/>
    </row>
    <row r="927" spans="1:18" ht="12.75">
      <c r="A927" s="5" t="s">
        <v>734</v>
      </c>
      <c r="B927" s="23" t="s">
        <v>744</v>
      </c>
      <c r="C927" s="14" t="s">
        <v>745</v>
      </c>
      <c r="D927" s="15">
        <v>0</v>
      </c>
      <c r="E927" s="15">
        <v>2800</v>
      </c>
      <c r="F927" s="34">
        <v>765.7</v>
      </c>
      <c r="G927" s="15"/>
      <c r="H927" s="15">
        <f t="shared" si="285"/>
        <v>2800</v>
      </c>
      <c r="I927" s="6">
        <f>H927</f>
        <v>2800</v>
      </c>
      <c r="J927" s="31"/>
      <c r="K927" s="33" t="s">
        <v>737</v>
      </c>
      <c r="R927" s="57"/>
    </row>
    <row r="928" spans="1:18" ht="12.75">
      <c r="A928" s="5" t="s">
        <v>734</v>
      </c>
      <c r="B928" s="23" t="s">
        <v>746</v>
      </c>
      <c r="C928" s="14" t="s">
        <v>747</v>
      </c>
      <c r="D928" s="15">
        <v>5643.95</v>
      </c>
      <c r="E928" s="15">
        <v>7300</v>
      </c>
      <c r="F928" s="34">
        <v>1981.07</v>
      </c>
      <c r="G928" s="15"/>
      <c r="H928" s="15">
        <f t="shared" si="285"/>
        <v>7300</v>
      </c>
      <c r="I928" s="6">
        <f aca="true" t="shared" si="286" ref="I928:I933">H928</f>
        <v>7300</v>
      </c>
      <c r="J928" s="31"/>
      <c r="K928" s="33" t="s">
        <v>737</v>
      </c>
      <c r="R928" s="57"/>
    </row>
    <row r="929" spans="1:18" ht="12.75">
      <c r="A929" s="5" t="s">
        <v>734</v>
      </c>
      <c r="B929" s="23" t="s">
        <v>748</v>
      </c>
      <c r="C929" s="14" t="s">
        <v>749</v>
      </c>
      <c r="D929" s="15">
        <v>31.7</v>
      </c>
      <c r="E929" s="15">
        <v>700</v>
      </c>
      <c r="F929" s="34">
        <v>31.72</v>
      </c>
      <c r="G929" s="15"/>
      <c r="H929" s="15">
        <f t="shared" si="285"/>
        <v>700</v>
      </c>
      <c r="I929" s="6">
        <f t="shared" si="286"/>
        <v>700</v>
      </c>
      <c r="J929" s="31"/>
      <c r="K929" s="33" t="s">
        <v>737</v>
      </c>
      <c r="R929" s="57"/>
    </row>
    <row r="930" spans="1:18" ht="12.75">
      <c r="A930" s="5" t="s">
        <v>734</v>
      </c>
      <c r="B930" s="23" t="s">
        <v>92</v>
      </c>
      <c r="C930" s="14" t="s">
        <v>93</v>
      </c>
      <c r="D930" s="15">
        <v>68.19</v>
      </c>
      <c r="E930" s="15">
        <v>200</v>
      </c>
      <c r="F930" s="34">
        <v>68.19</v>
      </c>
      <c r="G930" s="15"/>
      <c r="H930" s="15">
        <f t="shared" si="285"/>
        <v>200</v>
      </c>
      <c r="I930" s="6">
        <f t="shared" si="286"/>
        <v>200</v>
      </c>
      <c r="J930" s="31"/>
      <c r="K930" s="33" t="s">
        <v>869</v>
      </c>
      <c r="R930" s="57"/>
    </row>
    <row r="931" spans="1:18" ht="12.75">
      <c r="A931" s="5" t="s">
        <v>734</v>
      </c>
      <c r="B931" s="23" t="s">
        <v>750</v>
      </c>
      <c r="C931" s="14" t="s">
        <v>751</v>
      </c>
      <c r="D931" s="15">
        <v>0</v>
      </c>
      <c r="E931" s="15">
        <v>600</v>
      </c>
      <c r="F931" s="34">
        <v>365.23</v>
      </c>
      <c r="G931" s="15"/>
      <c r="H931" s="15">
        <f t="shared" si="285"/>
        <v>600</v>
      </c>
      <c r="I931" s="6">
        <f t="shared" si="286"/>
        <v>600</v>
      </c>
      <c r="J931" s="31"/>
      <c r="K931" s="33" t="s">
        <v>737</v>
      </c>
      <c r="R931" s="57"/>
    </row>
    <row r="932" spans="1:18" ht="12.75">
      <c r="A932" s="5" t="s">
        <v>734</v>
      </c>
      <c r="B932" s="23" t="s">
        <v>752</v>
      </c>
      <c r="C932" s="14" t="s">
        <v>753</v>
      </c>
      <c r="D932" s="15">
        <v>5554.08</v>
      </c>
      <c r="E932" s="15">
        <v>6200</v>
      </c>
      <c r="F932" s="34">
        <v>5554.08</v>
      </c>
      <c r="G932" s="15"/>
      <c r="H932" s="15">
        <f t="shared" si="285"/>
        <v>6200</v>
      </c>
      <c r="I932" s="6">
        <f t="shared" si="286"/>
        <v>6200</v>
      </c>
      <c r="J932" s="31"/>
      <c r="K932" s="33" t="s">
        <v>737</v>
      </c>
      <c r="R932" s="57"/>
    </row>
    <row r="933" spans="1:18" ht="12.75">
      <c r="A933" s="5" t="s">
        <v>734</v>
      </c>
      <c r="B933" s="23" t="s">
        <v>754</v>
      </c>
      <c r="C933" s="14" t="s">
        <v>755</v>
      </c>
      <c r="D933" s="15">
        <v>3187.48</v>
      </c>
      <c r="E933" s="15">
        <v>7000</v>
      </c>
      <c r="F933" s="34">
        <v>4741.96</v>
      </c>
      <c r="G933" s="15"/>
      <c r="H933" s="15">
        <f t="shared" si="285"/>
        <v>7000</v>
      </c>
      <c r="I933" s="6">
        <f t="shared" si="286"/>
        <v>7000</v>
      </c>
      <c r="J933" s="31"/>
      <c r="K933" s="33" t="s">
        <v>737</v>
      </c>
      <c r="R933" s="57"/>
    </row>
    <row r="934" spans="1:18" ht="12.75">
      <c r="A934" s="5"/>
      <c r="B934" s="23"/>
      <c r="C934" s="16" t="s">
        <v>843</v>
      </c>
      <c r="D934" s="17">
        <f aca="true" t="shared" si="287" ref="D934:I934">SUM(D923:D925)</f>
        <v>19283.73</v>
      </c>
      <c r="E934" s="17">
        <f t="shared" si="287"/>
        <v>15000</v>
      </c>
      <c r="F934" s="17">
        <f t="shared" si="287"/>
        <v>9985.9</v>
      </c>
      <c r="G934" s="17">
        <f t="shared" si="287"/>
        <v>0</v>
      </c>
      <c r="H934" s="17">
        <f t="shared" si="287"/>
        <v>15000</v>
      </c>
      <c r="I934" s="7">
        <f t="shared" si="287"/>
        <v>15000</v>
      </c>
      <c r="J934" s="38"/>
      <c r="K934" s="33"/>
      <c r="R934" s="57"/>
    </row>
    <row r="935" spans="1:18" ht="12.75">
      <c r="A935" s="5"/>
      <c r="B935" s="23"/>
      <c r="C935" s="16" t="s">
        <v>844</v>
      </c>
      <c r="D935" s="17">
        <f aca="true" t="shared" si="288" ref="D935:I935">SUM(D926:D933)</f>
        <v>14942.039999999999</v>
      </c>
      <c r="E935" s="17">
        <f t="shared" si="288"/>
        <v>26000</v>
      </c>
      <c r="F935" s="17">
        <f t="shared" si="288"/>
        <v>14250.93</v>
      </c>
      <c r="G935" s="17">
        <f t="shared" si="288"/>
        <v>0</v>
      </c>
      <c r="H935" s="17">
        <f t="shared" si="288"/>
        <v>26000</v>
      </c>
      <c r="I935" s="7">
        <f t="shared" si="288"/>
        <v>30800</v>
      </c>
      <c r="J935" s="38"/>
      <c r="K935" s="33"/>
      <c r="R935" s="57"/>
    </row>
    <row r="936" spans="1:18" ht="12.75">
      <c r="A936" s="5"/>
      <c r="B936" s="23"/>
      <c r="C936" s="16" t="s">
        <v>845</v>
      </c>
      <c r="D936" s="17">
        <f aca="true" t="shared" si="289" ref="D936:I936">D934-D935</f>
        <v>4341.6900000000005</v>
      </c>
      <c r="E936" s="17">
        <f t="shared" si="289"/>
        <v>-11000</v>
      </c>
      <c r="F936" s="17">
        <f t="shared" si="289"/>
        <v>-4265.030000000001</v>
      </c>
      <c r="G936" s="17">
        <f t="shared" si="289"/>
        <v>0</v>
      </c>
      <c r="H936" s="17">
        <f t="shared" si="289"/>
        <v>-11000</v>
      </c>
      <c r="I936" s="7">
        <f t="shared" si="289"/>
        <v>-15800</v>
      </c>
      <c r="J936" s="38"/>
      <c r="K936" s="33"/>
      <c r="R936" s="57"/>
    </row>
    <row r="937" spans="1:18" ht="12.75">
      <c r="A937" s="5" t="s">
        <v>756</v>
      </c>
      <c r="B937" s="23" t="s">
        <v>33</v>
      </c>
      <c r="C937" s="14" t="s">
        <v>307</v>
      </c>
      <c r="D937" s="15">
        <v>24319.16</v>
      </c>
      <c r="E937" s="15">
        <v>5000</v>
      </c>
      <c r="F937" s="34">
        <v>11150.73</v>
      </c>
      <c r="G937" s="15"/>
      <c r="H937" s="15">
        <f aca="true" t="shared" si="290" ref="H937:H955">SUM(E937+G937)</f>
        <v>5000</v>
      </c>
      <c r="I937" s="43">
        <v>11100</v>
      </c>
      <c r="J937" s="31"/>
      <c r="K937" s="33" t="s">
        <v>96</v>
      </c>
      <c r="R937" s="57"/>
    </row>
    <row r="938" spans="1:18" ht="12.75">
      <c r="A938" s="5" t="s">
        <v>756</v>
      </c>
      <c r="B938" s="23" t="s">
        <v>757</v>
      </c>
      <c r="C938" s="14" t="s">
        <v>758</v>
      </c>
      <c r="D938" s="15">
        <v>13397.44</v>
      </c>
      <c r="E938" s="15">
        <v>13000</v>
      </c>
      <c r="F938" s="34">
        <v>13397.44</v>
      </c>
      <c r="G938" s="15"/>
      <c r="H938" s="15">
        <f t="shared" si="290"/>
        <v>13000</v>
      </c>
      <c r="I938" s="6">
        <f aca="true" t="shared" si="291" ref="I938:I955">H938</f>
        <v>13000</v>
      </c>
      <c r="J938" s="31"/>
      <c r="K938" s="33" t="s">
        <v>96</v>
      </c>
      <c r="R938" s="57"/>
    </row>
    <row r="939" spans="1:18" ht="12.75">
      <c r="A939" s="5" t="s">
        <v>756</v>
      </c>
      <c r="B939" s="23" t="s">
        <v>36</v>
      </c>
      <c r="C939" s="14" t="s">
        <v>308</v>
      </c>
      <c r="D939" s="15">
        <v>15647.82</v>
      </c>
      <c r="E939" s="15">
        <v>2000</v>
      </c>
      <c r="F939" s="34">
        <v>4717.01</v>
      </c>
      <c r="G939" s="15"/>
      <c r="H939" s="15">
        <f t="shared" si="290"/>
        <v>2000</v>
      </c>
      <c r="I939" s="6">
        <f t="shared" si="291"/>
        <v>2000</v>
      </c>
      <c r="J939" s="31"/>
      <c r="K939" s="33" t="s">
        <v>96</v>
      </c>
      <c r="R939" s="57"/>
    </row>
    <row r="940" spans="1:18" ht="12.75">
      <c r="A940" s="5" t="s">
        <v>756</v>
      </c>
      <c r="B940" s="23" t="s">
        <v>759</v>
      </c>
      <c r="C940" s="14" t="s">
        <v>760</v>
      </c>
      <c r="D940" s="15">
        <v>12820</v>
      </c>
      <c r="E940" s="15">
        <v>14000</v>
      </c>
      <c r="F940" s="34">
        <v>12243.35</v>
      </c>
      <c r="G940" s="15"/>
      <c r="H940" s="15">
        <f t="shared" si="290"/>
        <v>14000</v>
      </c>
      <c r="I940" s="6">
        <f t="shared" si="291"/>
        <v>14000</v>
      </c>
      <c r="J940" s="31"/>
      <c r="K940" s="33" t="s">
        <v>96</v>
      </c>
      <c r="R940" s="57"/>
    </row>
    <row r="941" spans="1:18" ht="12.75">
      <c r="A941" s="5" t="s">
        <v>756</v>
      </c>
      <c r="B941" s="23" t="s">
        <v>761</v>
      </c>
      <c r="C941" s="14" t="s">
        <v>762</v>
      </c>
      <c r="D941" s="15">
        <v>649.4</v>
      </c>
      <c r="E941" s="15">
        <v>700</v>
      </c>
      <c r="F941" s="34">
        <v>270.55</v>
      </c>
      <c r="G941" s="15"/>
      <c r="H941" s="15">
        <f t="shared" si="290"/>
        <v>700</v>
      </c>
      <c r="I941" s="6">
        <f t="shared" si="291"/>
        <v>700</v>
      </c>
      <c r="J941" s="31"/>
      <c r="K941" s="33" t="s">
        <v>96</v>
      </c>
      <c r="R941" s="57"/>
    </row>
    <row r="942" spans="1:18" ht="12.75">
      <c r="A942" s="5" t="s">
        <v>756</v>
      </c>
      <c r="B942" s="23" t="s">
        <v>763</v>
      </c>
      <c r="C942" s="14" t="s">
        <v>764</v>
      </c>
      <c r="D942" s="15">
        <v>42567.5</v>
      </c>
      <c r="E942" s="15">
        <v>38500</v>
      </c>
      <c r="F942" s="34">
        <v>44359.64</v>
      </c>
      <c r="G942" s="15"/>
      <c r="H942" s="15">
        <f t="shared" si="290"/>
        <v>38500</v>
      </c>
      <c r="I942" s="6">
        <f t="shared" si="291"/>
        <v>38500</v>
      </c>
      <c r="J942" s="31"/>
      <c r="K942" s="33" t="s">
        <v>96</v>
      </c>
      <c r="R942" s="57"/>
    </row>
    <row r="943" spans="1:18" ht="12.75">
      <c r="A943" s="5" t="s">
        <v>756</v>
      </c>
      <c r="B943" s="23" t="s">
        <v>765</v>
      </c>
      <c r="C943" s="14" t="s">
        <v>766</v>
      </c>
      <c r="D943" s="15">
        <v>20500</v>
      </c>
      <c r="E943" s="15">
        <v>20500</v>
      </c>
      <c r="F943" s="34">
        <v>20500</v>
      </c>
      <c r="G943" s="15"/>
      <c r="H943" s="15">
        <f t="shared" si="290"/>
        <v>20500</v>
      </c>
      <c r="I943" s="6">
        <f t="shared" si="291"/>
        <v>20500</v>
      </c>
      <c r="J943" s="31"/>
      <c r="K943" s="33" t="s">
        <v>96</v>
      </c>
      <c r="R943" s="57"/>
    </row>
    <row r="944" spans="1:18" ht="12.75">
      <c r="A944" s="5" t="s">
        <v>756</v>
      </c>
      <c r="B944" s="23" t="s">
        <v>767</v>
      </c>
      <c r="C944" s="14" t="s">
        <v>652</v>
      </c>
      <c r="D944" s="15">
        <v>1990</v>
      </c>
      <c r="E944" s="15">
        <v>2000</v>
      </c>
      <c r="F944" s="34">
        <v>1450</v>
      </c>
      <c r="G944" s="15"/>
      <c r="H944" s="15">
        <f t="shared" si="290"/>
        <v>2000</v>
      </c>
      <c r="I944" s="6">
        <f t="shared" si="291"/>
        <v>2000</v>
      </c>
      <c r="J944" s="31"/>
      <c r="K944" s="33" t="s">
        <v>96</v>
      </c>
      <c r="R944" s="57"/>
    </row>
    <row r="945" spans="1:18" ht="12.75">
      <c r="A945" s="5" t="s">
        <v>756</v>
      </c>
      <c r="B945" s="23" t="s">
        <v>40</v>
      </c>
      <c r="C945" s="14" t="s">
        <v>41</v>
      </c>
      <c r="D945" s="15">
        <v>401.91</v>
      </c>
      <c r="E945" s="15">
        <v>0</v>
      </c>
      <c r="F945" s="34">
        <v>0</v>
      </c>
      <c r="G945" s="15"/>
      <c r="H945" s="15">
        <f t="shared" si="290"/>
        <v>0</v>
      </c>
      <c r="I945" s="6">
        <f t="shared" si="291"/>
        <v>0</v>
      </c>
      <c r="J945" s="31"/>
      <c r="K945" s="33" t="s">
        <v>1</v>
      </c>
      <c r="R945" s="57"/>
    </row>
    <row r="946" spans="1:18" ht="12.75">
      <c r="A946" s="5" t="s">
        <v>756</v>
      </c>
      <c r="B946" s="23" t="s">
        <v>45</v>
      </c>
      <c r="C946" s="14" t="s">
        <v>46</v>
      </c>
      <c r="D946" s="15">
        <v>741</v>
      </c>
      <c r="E946" s="15">
        <v>700</v>
      </c>
      <c r="F946" s="34">
        <v>741</v>
      </c>
      <c r="G946" s="15"/>
      <c r="H946" s="15">
        <f t="shared" si="290"/>
        <v>700</v>
      </c>
      <c r="I946" s="6">
        <f t="shared" si="291"/>
        <v>700</v>
      </c>
      <c r="J946" s="31"/>
      <c r="K946" s="33" t="s">
        <v>96</v>
      </c>
      <c r="R946" s="57"/>
    </row>
    <row r="947" spans="1:18" ht="12.75">
      <c r="A947" s="5" t="s">
        <v>756</v>
      </c>
      <c r="B947" s="23" t="s">
        <v>181</v>
      </c>
      <c r="C947" s="14" t="s">
        <v>182</v>
      </c>
      <c r="D947" s="15">
        <v>-23401.92</v>
      </c>
      <c r="E947" s="15">
        <v>20000</v>
      </c>
      <c r="F947" s="34">
        <v>11754.93</v>
      </c>
      <c r="G947" s="15"/>
      <c r="H947" s="15">
        <f t="shared" si="290"/>
        <v>20000</v>
      </c>
      <c r="I947" s="6">
        <f t="shared" si="291"/>
        <v>20000</v>
      </c>
      <c r="J947" s="31"/>
      <c r="K947" s="33" t="s">
        <v>870</v>
      </c>
      <c r="R947" s="57"/>
    </row>
    <row r="948" spans="1:18" ht="12.75">
      <c r="A948" s="5" t="s">
        <v>756</v>
      </c>
      <c r="B948" s="23" t="s">
        <v>73</v>
      </c>
      <c r="C948" s="14" t="s">
        <v>74</v>
      </c>
      <c r="D948" s="15">
        <v>0</v>
      </c>
      <c r="E948" s="15">
        <v>300</v>
      </c>
      <c r="F948" s="34">
        <v>0</v>
      </c>
      <c r="G948" s="15"/>
      <c r="H948" s="15">
        <f t="shared" si="290"/>
        <v>300</v>
      </c>
      <c r="I948" s="6">
        <f t="shared" si="291"/>
        <v>300</v>
      </c>
      <c r="J948" s="31"/>
      <c r="K948" s="33" t="s">
        <v>96</v>
      </c>
      <c r="R948" s="57"/>
    </row>
    <row r="949" spans="1:18" ht="12.75">
      <c r="A949" s="5" t="s">
        <v>756</v>
      </c>
      <c r="B949" s="23" t="s">
        <v>768</v>
      </c>
      <c r="C949" s="14" t="s">
        <v>758</v>
      </c>
      <c r="D949" s="15">
        <v>248.49</v>
      </c>
      <c r="E949" s="15">
        <v>0</v>
      </c>
      <c r="F949" s="34">
        <v>248.49</v>
      </c>
      <c r="G949" s="15"/>
      <c r="H949" s="15">
        <f t="shared" si="290"/>
        <v>0</v>
      </c>
      <c r="I949" s="6">
        <f t="shared" si="291"/>
        <v>0</v>
      </c>
      <c r="J949" s="31"/>
      <c r="K949" s="33" t="s">
        <v>96</v>
      </c>
      <c r="R949" s="57"/>
    </row>
    <row r="950" spans="1:18" ht="12.75">
      <c r="A950" s="5" t="s">
        <v>756</v>
      </c>
      <c r="B950" s="23" t="s">
        <v>88</v>
      </c>
      <c r="C950" s="14" t="s">
        <v>89</v>
      </c>
      <c r="D950" s="15">
        <v>17433.62</v>
      </c>
      <c r="E950" s="15">
        <v>20000</v>
      </c>
      <c r="F950" s="34">
        <v>1535.48</v>
      </c>
      <c r="G950" s="15"/>
      <c r="H950" s="15">
        <f t="shared" si="290"/>
        <v>20000</v>
      </c>
      <c r="I950" s="6">
        <f t="shared" si="291"/>
        <v>20000</v>
      </c>
      <c r="J950" s="31"/>
      <c r="K950" s="33" t="s">
        <v>869</v>
      </c>
      <c r="R950" s="57"/>
    </row>
    <row r="951" spans="1:18" ht="12.75">
      <c r="A951" s="5" t="s">
        <v>756</v>
      </c>
      <c r="B951" s="23" t="s">
        <v>92</v>
      </c>
      <c r="C951" s="14" t="s">
        <v>93</v>
      </c>
      <c r="D951" s="15">
        <v>17854.73</v>
      </c>
      <c r="E951" s="15">
        <v>20000</v>
      </c>
      <c r="F951" s="34">
        <v>12683.24</v>
      </c>
      <c r="G951" s="15"/>
      <c r="H951" s="15">
        <f t="shared" si="290"/>
        <v>20000</v>
      </c>
      <c r="I951" s="6">
        <f t="shared" si="291"/>
        <v>20000</v>
      </c>
      <c r="J951" s="31"/>
      <c r="K951" s="33" t="s">
        <v>869</v>
      </c>
      <c r="R951" s="57"/>
    </row>
    <row r="952" spans="1:18" ht="12.75">
      <c r="A952" s="5" t="s">
        <v>756</v>
      </c>
      <c r="B952" s="23" t="s">
        <v>300</v>
      </c>
      <c r="C952" s="14" t="s">
        <v>301</v>
      </c>
      <c r="D952" s="15">
        <v>0</v>
      </c>
      <c r="E952" s="15">
        <v>200</v>
      </c>
      <c r="F952" s="34">
        <v>0</v>
      </c>
      <c r="G952" s="15"/>
      <c r="H952" s="15">
        <f t="shared" si="290"/>
        <v>200</v>
      </c>
      <c r="I952" s="6">
        <f t="shared" si="291"/>
        <v>200</v>
      </c>
      <c r="J952" s="31"/>
      <c r="K952" s="33" t="s">
        <v>96</v>
      </c>
      <c r="R952" s="57"/>
    </row>
    <row r="953" spans="1:18" ht="12.75">
      <c r="A953" s="5" t="s">
        <v>756</v>
      </c>
      <c r="B953" s="23" t="s">
        <v>103</v>
      </c>
      <c r="C953" s="14" t="s">
        <v>104</v>
      </c>
      <c r="D953" s="15">
        <v>3913.69</v>
      </c>
      <c r="E953" s="15">
        <v>5000</v>
      </c>
      <c r="F953" s="34">
        <v>1290.93</v>
      </c>
      <c r="G953" s="15"/>
      <c r="H953" s="15">
        <f t="shared" si="290"/>
        <v>5000</v>
      </c>
      <c r="I953" s="6">
        <f t="shared" si="291"/>
        <v>5000</v>
      </c>
      <c r="J953" s="31"/>
      <c r="K953" s="33" t="s">
        <v>96</v>
      </c>
      <c r="R953" s="57"/>
    </row>
    <row r="954" spans="1:18" ht="12.75">
      <c r="A954" s="5" t="s">
        <v>756</v>
      </c>
      <c r="B954" s="23" t="s">
        <v>485</v>
      </c>
      <c r="C954" s="14" t="s">
        <v>769</v>
      </c>
      <c r="D954" s="15">
        <v>24614.15</v>
      </c>
      <c r="E954" s="15">
        <v>17000</v>
      </c>
      <c r="F954" s="34">
        <v>12466.73</v>
      </c>
      <c r="G954" s="15"/>
      <c r="H954" s="15">
        <f t="shared" si="290"/>
        <v>17000</v>
      </c>
      <c r="I954" s="6">
        <f t="shared" si="291"/>
        <v>17000</v>
      </c>
      <c r="J954" s="31"/>
      <c r="K954" s="33" t="s">
        <v>35</v>
      </c>
      <c r="R954" s="57"/>
    </row>
    <row r="955" spans="1:18" ht="12.75">
      <c r="A955" s="5" t="s">
        <v>756</v>
      </c>
      <c r="B955" s="23" t="s">
        <v>770</v>
      </c>
      <c r="C955" s="14" t="s">
        <v>771</v>
      </c>
      <c r="D955" s="15">
        <v>4804.89</v>
      </c>
      <c r="E955" s="15">
        <v>4000</v>
      </c>
      <c r="F955" s="34">
        <v>0</v>
      </c>
      <c r="G955" s="15"/>
      <c r="H955" s="15">
        <f t="shared" si="290"/>
        <v>4000</v>
      </c>
      <c r="I955" s="6">
        <f t="shared" si="291"/>
        <v>4000</v>
      </c>
      <c r="J955" s="31"/>
      <c r="K955" s="33" t="s">
        <v>96</v>
      </c>
      <c r="R955" s="57"/>
    </row>
    <row r="956" spans="1:18" ht="12.75">
      <c r="A956" s="5"/>
      <c r="B956" s="23"/>
      <c r="C956" s="16" t="s">
        <v>843</v>
      </c>
      <c r="D956" s="17">
        <f aca="true" t="shared" si="292" ref="D956:I956">SUM(D937:D946)</f>
        <v>133034.23</v>
      </c>
      <c r="E956" s="17">
        <f t="shared" si="292"/>
        <v>96400</v>
      </c>
      <c r="F956" s="17">
        <f t="shared" si="292"/>
        <v>108829.72</v>
      </c>
      <c r="G956" s="17">
        <f t="shared" si="292"/>
        <v>0</v>
      </c>
      <c r="H956" s="17">
        <f t="shared" si="292"/>
        <v>96400</v>
      </c>
      <c r="I956" s="7">
        <f t="shared" si="292"/>
        <v>102500</v>
      </c>
      <c r="J956" s="38"/>
      <c r="K956" s="33"/>
      <c r="R956" s="57"/>
    </row>
    <row r="957" spans="1:18" ht="12.75">
      <c r="A957" s="5"/>
      <c r="B957" s="23"/>
      <c r="C957" s="16" t="s">
        <v>844</v>
      </c>
      <c r="D957" s="17">
        <f aca="true" t="shared" si="293" ref="D957:I957">SUM(D947:D955)</f>
        <v>45467.65</v>
      </c>
      <c r="E957" s="17">
        <f t="shared" si="293"/>
        <v>86500</v>
      </c>
      <c r="F957" s="17">
        <f t="shared" si="293"/>
        <v>39979.8</v>
      </c>
      <c r="G957" s="17">
        <f t="shared" si="293"/>
        <v>0</v>
      </c>
      <c r="H957" s="17">
        <f t="shared" si="293"/>
        <v>86500</v>
      </c>
      <c r="I957" s="7">
        <f t="shared" si="293"/>
        <v>86500</v>
      </c>
      <c r="J957" s="38"/>
      <c r="K957" s="33"/>
      <c r="R957" s="57"/>
    </row>
    <row r="958" spans="1:18" ht="12.75">
      <c r="A958" s="5"/>
      <c r="B958" s="23"/>
      <c r="C958" s="16" t="s">
        <v>845</v>
      </c>
      <c r="D958" s="17">
        <f aca="true" t="shared" si="294" ref="D958:I958">D956-D957</f>
        <v>87566.58000000002</v>
      </c>
      <c r="E958" s="17">
        <f t="shared" si="294"/>
        <v>9900</v>
      </c>
      <c r="F958" s="17">
        <f t="shared" si="294"/>
        <v>68849.92</v>
      </c>
      <c r="G958" s="17">
        <f t="shared" si="294"/>
        <v>0</v>
      </c>
      <c r="H958" s="17">
        <f t="shared" si="294"/>
        <v>9900</v>
      </c>
      <c r="I958" s="7">
        <f t="shared" si="294"/>
        <v>16000</v>
      </c>
      <c r="J958" s="38"/>
      <c r="K958" s="33"/>
      <c r="R958" s="57"/>
    </row>
    <row r="959" spans="1:18" ht="12.75">
      <c r="A959" s="5" t="s">
        <v>772</v>
      </c>
      <c r="B959" s="23" t="s">
        <v>773</v>
      </c>
      <c r="C959" s="14" t="s">
        <v>774</v>
      </c>
      <c r="D959" s="15">
        <v>0</v>
      </c>
      <c r="E959" s="15">
        <v>100</v>
      </c>
      <c r="F959" s="34">
        <v>0</v>
      </c>
      <c r="G959" s="15"/>
      <c r="H959" s="15">
        <f>SUM(E959+G959)</f>
        <v>100</v>
      </c>
      <c r="I959" s="40">
        <v>100</v>
      </c>
      <c r="J959" s="31"/>
      <c r="K959" s="33" t="s">
        <v>287</v>
      </c>
      <c r="R959" s="57"/>
    </row>
    <row r="960" spans="1:18" ht="12.75">
      <c r="A960" s="5" t="s">
        <v>772</v>
      </c>
      <c r="B960" s="23" t="s">
        <v>775</v>
      </c>
      <c r="C960" s="14" t="s">
        <v>776</v>
      </c>
      <c r="D960" s="15">
        <v>0</v>
      </c>
      <c r="E960" s="15">
        <v>600</v>
      </c>
      <c r="F960" s="34">
        <v>556.58</v>
      </c>
      <c r="G960" s="15"/>
      <c r="H960" s="15">
        <f>SUM(E960+G960)</f>
        <v>600</v>
      </c>
      <c r="I960" s="43">
        <v>300</v>
      </c>
      <c r="J960" s="31"/>
      <c r="K960" s="33" t="s">
        <v>287</v>
      </c>
      <c r="R960" s="57"/>
    </row>
    <row r="961" spans="1:18" ht="12.75">
      <c r="A961" s="5"/>
      <c r="B961" s="23"/>
      <c r="C961" s="16" t="s">
        <v>843</v>
      </c>
      <c r="D961" s="17">
        <f aca="true" t="shared" si="295" ref="D961:F962">SUM(D959)</f>
        <v>0</v>
      </c>
      <c r="E961" s="17">
        <f t="shared" si="295"/>
        <v>100</v>
      </c>
      <c r="F961" s="17">
        <f t="shared" si="295"/>
        <v>0</v>
      </c>
      <c r="G961" s="17">
        <f aca="true" t="shared" si="296" ref="G961:I962">SUM(G959)</f>
        <v>0</v>
      </c>
      <c r="H961" s="17">
        <f t="shared" si="296"/>
        <v>100</v>
      </c>
      <c r="I961" s="7">
        <f t="shared" si="296"/>
        <v>100</v>
      </c>
      <c r="J961" s="38"/>
      <c r="K961" s="33"/>
      <c r="R961" s="57"/>
    </row>
    <row r="962" spans="1:18" ht="12.75">
      <c r="A962" s="5"/>
      <c r="B962" s="23"/>
      <c r="C962" s="16" t="s">
        <v>844</v>
      </c>
      <c r="D962" s="17">
        <f t="shared" si="295"/>
        <v>0</v>
      </c>
      <c r="E962" s="17">
        <f t="shared" si="295"/>
        <v>600</v>
      </c>
      <c r="F962" s="17">
        <f t="shared" si="295"/>
        <v>556.58</v>
      </c>
      <c r="G962" s="17">
        <f t="shared" si="296"/>
        <v>0</v>
      </c>
      <c r="H962" s="17">
        <f t="shared" si="296"/>
        <v>600</v>
      </c>
      <c r="I962" s="7">
        <f>SUM(I960)</f>
        <v>300</v>
      </c>
      <c r="J962" s="38"/>
      <c r="K962" s="33"/>
      <c r="R962" s="57"/>
    </row>
    <row r="963" spans="1:18" ht="12.75">
      <c r="A963" s="5"/>
      <c r="B963" s="23"/>
      <c r="C963" s="16" t="s">
        <v>845</v>
      </c>
      <c r="D963" s="17">
        <f aca="true" t="shared" si="297" ref="D963:I963">D961-D962</f>
        <v>0</v>
      </c>
      <c r="E963" s="17">
        <f t="shared" si="297"/>
        <v>-500</v>
      </c>
      <c r="F963" s="17">
        <f t="shared" si="297"/>
        <v>-556.58</v>
      </c>
      <c r="G963" s="17">
        <f t="shared" si="297"/>
        <v>0</v>
      </c>
      <c r="H963" s="17">
        <f t="shared" si="297"/>
        <v>-500</v>
      </c>
      <c r="I963" s="7">
        <f t="shared" si="297"/>
        <v>-200</v>
      </c>
      <c r="J963" s="38"/>
      <c r="K963" s="33"/>
      <c r="R963" s="57"/>
    </row>
    <row r="964" spans="1:18" ht="12.75">
      <c r="A964" s="5" t="s">
        <v>777</v>
      </c>
      <c r="B964" s="23" t="s">
        <v>778</v>
      </c>
      <c r="C964" s="14" t="s">
        <v>779</v>
      </c>
      <c r="D964" s="15">
        <v>11280.61</v>
      </c>
      <c r="E964" s="15">
        <v>11300</v>
      </c>
      <c r="F964" s="34">
        <v>11280.36</v>
      </c>
      <c r="G964" s="15"/>
      <c r="H964" s="15">
        <f aca="true" t="shared" si="298" ref="H964:H976">SUM(E964+G964)</f>
        <v>11300</v>
      </c>
      <c r="I964" s="43">
        <v>11400</v>
      </c>
      <c r="J964" s="31"/>
      <c r="K964" s="33" t="s">
        <v>1</v>
      </c>
      <c r="R964" s="57"/>
    </row>
    <row r="965" spans="1:18" ht="12.75">
      <c r="A965" s="5" t="s">
        <v>777</v>
      </c>
      <c r="B965" s="23" t="s">
        <v>780</v>
      </c>
      <c r="C965" s="14" t="s">
        <v>781</v>
      </c>
      <c r="D965" s="15">
        <v>1892049.11</v>
      </c>
      <c r="E965" s="15">
        <v>1900000</v>
      </c>
      <c r="F965" s="34">
        <v>1905571.24</v>
      </c>
      <c r="G965" s="15">
        <v>5000</v>
      </c>
      <c r="H965" s="15">
        <f t="shared" si="298"/>
        <v>1905000</v>
      </c>
      <c r="I965" s="43">
        <v>1956400</v>
      </c>
      <c r="J965" s="31"/>
      <c r="K965" s="33" t="s">
        <v>1</v>
      </c>
      <c r="R965" s="57"/>
    </row>
    <row r="966" spans="1:18" ht="12.75">
      <c r="A966" s="5" t="s">
        <v>777</v>
      </c>
      <c r="B966" s="23" t="s">
        <v>782</v>
      </c>
      <c r="C966" s="14" t="s">
        <v>783</v>
      </c>
      <c r="D966" s="15">
        <v>3762124.33</v>
      </c>
      <c r="E966" s="15">
        <v>3500000</v>
      </c>
      <c r="F966" s="34">
        <v>2686481.11</v>
      </c>
      <c r="G966" s="15">
        <v>-500000</v>
      </c>
      <c r="H966" s="15">
        <f t="shared" si="298"/>
        <v>3000000</v>
      </c>
      <c r="I966" s="43">
        <v>3048800</v>
      </c>
      <c r="J966" s="31"/>
      <c r="K966" s="33" t="s">
        <v>1</v>
      </c>
      <c r="R966" s="57"/>
    </row>
    <row r="967" spans="1:18" ht="12.75">
      <c r="A967" s="5" t="s">
        <v>777</v>
      </c>
      <c r="B967" s="23" t="s">
        <v>784</v>
      </c>
      <c r="C967" s="14" t="s">
        <v>785</v>
      </c>
      <c r="D967" s="15">
        <v>4082984</v>
      </c>
      <c r="E967" s="15">
        <v>3792000</v>
      </c>
      <c r="F967" s="34">
        <v>1797486</v>
      </c>
      <c r="G967" s="15">
        <v>-143400</v>
      </c>
      <c r="H967" s="15">
        <f t="shared" si="298"/>
        <v>3648600</v>
      </c>
      <c r="I967" s="43">
        <v>3960200</v>
      </c>
      <c r="J967" s="31"/>
      <c r="K967" s="33" t="s">
        <v>1</v>
      </c>
      <c r="R967" s="57"/>
    </row>
    <row r="968" spans="1:18" ht="12.75">
      <c r="A968" s="5" t="s">
        <v>777</v>
      </c>
      <c r="B968" s="23" t="s">
        <v>786</v>
      </c>
      <c r="C968" s="14" t="s">
        <v>787</v>
      </c>
      <c r="D968" s="15">
        <v>419122</v>
      </c>
      <c r="E968" s="15">
        <v>425300</v>
      </c>
      <c r="F968" s="34">
        <v>213473</v>
      </c>
      <c r="G968" s="15">
        <v>13200</v>
      </c>
      <c r="H968" s="15">
        <f t="shared" si="298"/>
        <v>438500</v>
      </c>
      <c r="I968" s="43">
        <v>456000</v>
      </c>
      <c r="J968" s="31"/>
      <c r="K968" s="33" t="s">
        <v>1</v>
      </c>
      <c r="R968" s="57"/>
    </row>
    <row r="969" spans="1:18" ht="12.75">
      <c r="A969" s="5" t="s">
        <v>777</v>
      </c>
      <c r="B969" s="23" t="s">
        <v>788</v>
      </c>
      <c r="C969" s="14" t="s">
        <v>789</v>
      </c>
      <c r="D969" s="15">
        <v>26934.16</v>
      </c>
      <c r="E969" s="15">
        <v>80000</v>
      </c>
      <c r="F969" s="34">
        <v>59126.8</v>
      </c>
      <c r="G969" s="15">
        <v>10000</v>
      </c>
      <c r="H969" s="15">
        <f t="shared" si="298"/>
        <v>90000</v>
      </c>
      <c r="I969" s="43">
        <v>80000</v>
      </c>
      <c r="J969" s="31"/>
      <c r="K969" s="33" t="s">
        <v>1</v>
      </c>
      <c r="R969" s="57"/>
    </row>
    <row r="970" spans="1:18" ht="12.75">
      <c r="A970" s="5" t="s">
        <v>777</v>
      </c>
      <c r="B970" s="23" t="s">
        <v>790</v>
      </c>
      <c r="C970" s="14" t="s">
        <v>791</v>
      </c>
      <c r="D970" s="15">
        <v>73336.03</v>
      </c>
      <c r="E970" s="15">
        <v>74000</v>
      </c>
      <c r="F970" s="34">
        <v>70785</v>
      </c>
      <c r="G970" s="15">
        <v>-3000</v>
      </c>
      <c r="H970" s="15">
        <f t="shared" si="298"/>
        <v>71000</v>
      </c>
      <c r="I970" s="43">
        <v>78900</v>
      </c>
      <c r="J970" s="31"/>
      <c r="K970" s="33" t="s">
        <v>1</v>
      </c>
      <c r="R970" s="57"/>
    </row>
    <row r="971" spans="1:18" ht="12.75">
      <c r="A971" s="5" t="s">
        <v>777</v>
      </c>
      <c r="B971" s="23" t="s">
        <v>792</v>
      </c>
      <c r="C971" s="14" t="s">
        <v>793</v>
      </c>
      <c r="D971" s="15">
        <v>7727.62</v>
      </c>
      <c r="E971" s="15">
        <v>9000</v>
      </c>
      <c r="F971" s="34">
        <v>7811.41</v>
      </c>
      <c r="G971" s="15">
        <v>-1000</v>
      </c>
      <c r="H971" s="15">
        <f t="shared" si="298"/>
        <v>8000</v>
      </c>
      <c r="I971" s="43">
        <v>8100</v>
      </c>
      <c r="J971" s="31"/>
      <c r="K971" s="33" t="s">
        <v>1</v>
      </c>
      <c r="R971" s="57"/>
    </row>
    <row r="972" spans="1:18" ht="12.75">
      <c r="A972" s="5" t="s">
        <v>777</v>
      </c>
      <c r="B972" s="23" t="s">
        <v>794</v>
      </c>
      <c r="C972" s="14" t="s">
        <v>795</v>
      </c>
      <c r="D972" s="15">
        <v>2315568</v>
      </c>
      <c r="E972" s="15">
        <v>1990200</v>
      </c>
      <c r="F972" s="34">
        <v>1161090</v>
      </c>
      <c r="G972" s="15">
        <v>200</v>
      </c>
      <c r="H972" s="15">
        <f t="shared" si="298"/>
        <v>1990400</v>
      </c>
      <c r="I972" s="43">
        <v>2304400</v>
      </c>
      <c r="J972" s="31"/>
      <c r="K972" s="33" t="s">
        <v>1</v>
      </c>
      <c r="R972" s="57"/>
    </row>
    <row r="973" spans="1:18" ht="12.75">
      <c r="A973" s="5" t="s">
        <v>777</v>
      </c>
      <c r="B973" s="23" t="s">
        <v>796</v>
      </c>
      <c r="C973" s="14" t="s">
        <v>797</v>
      </c>
      <c r="D973" s="15">
        <v>695616</v>
      </c>
      <c r="E973" s="15">
        <v>745000</v>
      </c>
      <c r="F973" s="34">
        <v>434616</v>
      </c>
      <c r="G973" s="15"/>
      <c r="H973" s="15">
        <f t="shared" si="298"/>
        <v>745000</v>
      </c>
      <c r="I973" s="43">
        <v>813700</v>
      </c>
      <c r="J973" s="31"/>
      <c r="K973" s="33" t="s">
        <v>1</v>
      </c>
      <c r="R973" s="57"/>
    </row>
    <row r="974" spans="1:18" ht="12.75">
      <c r="A974" s="5" t="s">
        <v>777</v>
      </c>
      <c r="B974" s="23" t="s">
        <v>798</v>
      </c>
      <c r="C974" s="14" t="s">
        <v>799</v>
      </c>
      <c r="D974" s="15">
        <v>485316</v>
      </c>
      <c r="E974" s="15">
        <v>377500</v>
      </c>
      <c r="F974" s="34">
        <v>220283</v>
      </c>
      <c r="G974" s="15">
        <v>100</v>
      </c>
      <c r="H974" s="15">
        <f t="shared" si="298"/>
        <v>377600</v>
      </c>
      <c r="I974" s="43">
        <v>410300</v>
      </c>
      <c r="J974" s="31"/>
      <c r="K974" s="33" t="s">
        <v>1</v>
      </c>
      <c r="R974" s="57"/>
    </row>
    <row r="975" spans="1:18" ht="12.75">
      <c r="A975" s="5" t="s">
        <v>777</v>
      </c>
      <c r="B975" s="23" t="s">
        <v>800</v>
      </c>
      <c r="C975" s="14" t="s">
        <v>801</v>
      </c>
      <c r="D975" s="15">
        <v>777579</v>
      </c>
      <c r="E975" s="15">
        <v>700000</v>
      </c>
      <c r="F975" s="34">
        <v>282366</v>
      </c>
      <c r="G975" s="15">
        <v>-148000</v>
      </c>
      <c r="H975" s="15">
        <f t="shared" si="298"/>
        <v>552000</v>
      </c>
      <c r="I975" s="43">
        <v>575000</v>
      </c>
      <c r="J975" s="31"/>
      <c r="K975" s="33" t="s">
        <v>1</v>
      </c>
      <c r="R975" s="57"/>
    </row>
    <row r="976" spans="1:18" ht="12.75">
      <c r="A976" s="5" t="s">
        <v>777</v>
      </c>
      <c r="B976" s="23" t="s">
        <v>802</v>
      </c>
      <c r="C976" s="14" t="s">
        <v>803</v>
      </c>
      <c r="D976" s="15">
        <v>3472003.62</v>
      </c>
      <c r="E976" s="15">
        <v>3854300</v>
      </c>
      <c r="F976" s="34">
        <v>3854178.69</v>
      </c>
      <c r="G976" s="15">
        <v>-100</v>
      </c>
      <c r="H976" s="15">
        <f t="shared" si="298"/>
        <v>3854200</v>
      </c>
      <c r="I976" s="43">
        <v>3912600</v>
      </c>
      <c r="J976" s="31"/>
      <c r="K976" s="33" t="s">
        <v>1</v>
      </c>
      <c r="R976" s="57"/>
    </row>
    <row r="977" spans="1:18" ht="12.75">
      <c r="A977" s="5"/>
      <c r="B977" s="23"/>
      <c r="C977" s="16" t="s">
        <v>843</v>
      </c>
      <c r="D977" s="17">
        <f aca="true" t="shared" si="299" ref="D977:I977">SUM(D964:D974)</f>
        <v>13772057.86</v>
      </c>
      <c r="E977" s="17">
        <f t="shared" si="299"/>
        <v>12904300</v>
      </c>
      <c r="F977" s="17">
        <f t="shared" si="299"/>
        <v>8568003.92</v>
      </c>
      <c r="G977" s="17">
        <f t="shared" si="299"/>
        <v>-618900</v>
      </c>
      <c r="H977" s="17">
        <f t="shared" si="299"/>
        <v>12285400</v>
      </c>
      <c r="I977" s="7">
        <f t="shared" si="299"/>
        <v>13128200</v>
      </c>
      <c r="J977" s="38"/>
      <c r="K977" s="33"/>
      <c r="R977" s="57"/>
    </row>
    <row r="978" spans="1:18" ht="12.75">
      <c r="A978" s="5"/>
      <c r="B978" s="23"/>
      <c r="C978" s="16" t="s">
        <v>844</v>
      </c>
      <c r="D978" s="17">
        <f aca="true" t="shared" si="300" ref="D978:I978">SUM(D975:D976)</f>
        <v>4249582.62</v>
      </c>
      <c r="E978" s="17">
        <f t="shared" si="300"/>
        <v>4554300</v>
      </c>
      <c r="F978" s="17">
        <f t="shared" si="300"/>
        <v>4136544.69</v>
      </c>
      <c r="G978" s="17">
        <f t="shared" si="300"/>
        <v>-148100</v>
      </c>
      <c r="H978" s="17">
        <f t="shared" si="300"/>
        <v>4406200</v>
      </c>
      <c r="I978" s="7">
        <f t="shared" si="300"/>
        <v>4487600</v>
      </c>
      <c r="J978" s="38"/>
      <c r="K978" s="33"/>
      <c r="R978" s="57"/>
    </row>
    <row r="979" spans="1:18" ht="12.75">
      <c r="A979" s="5"/>
      <c r="B979" s="23"/>
      <c r="C979" s="16" t="s">
        <v>845</v>
      </c>
      <c r="D979" s="17">
        <f aca="true" t="shared" si="301" ref="D979:I979">D977-D978</f>
        <v>9522475.239999998</v>
      </c>
      <c r="E979" s="17">
        <f t="shared" si="301"/>
        <v>8350000</v>
      </c>
      <c r="F979" s="17">
        <f t="shared" si="301"/>
        <v>4431459.23</v>
      </c>
      <c r="G979" s="17">
        <f t="shared" si="301"/>
        <v>-470800</v>
      </c>
      <c r="H979" s="17">
        <f t="shared" si="301"/>
        <v>7879200</v>
      </c>
      <c r="I979" s="7">
        <f t="shared" si="301"/>
        <v>8640600</v>
      </c>
      <c r="J979" s="38"/>
      <c r="K979" s="33"/>
      <c r="R979" s="57"/>
    </row>
    <row r="980" spans="1:18" ht="12.75">
      <c r="A980" s="5" t="s">
        <v>804</v>
      </c>
      <c r="B980" s="23" t="s">
        <v>145</v>
      </c>
      <c r="C980" s="14" t="s">
        <v>805</v>
      </c>
      <c r="D980" s="15">
        <v>42.75</v>
      </c>
      <c r="E980" s="15">
        <v>0</v>
      </c>
      <c r="F980" s="34">
        <v>96.07</v>
      </c>
      <c r="G980" s="15"/>
      <c r="H980" s="15">
        <f aca="true" t="shared" si="302" ref="H980:H997">SUM(E980+G980)</f>
        <v>0</v>
      </c>
      <c r="I980" s="43">
        <v>100</v>
      </c>
      <c r="J980" s="31"/>
      <c r="K980" s="33" t="s">
        <v>1</v>
      </c>
      <c r="R980" s="57"/>
    </row>
    <row r="981" spans="1:18" ht="12.75">
      <c r="A981" s="5" t="s">
        <v>804</v>
      </c>
      <c r="B981" s="23" t="s">
        <v>806</v>
      </c>
      <c r="C981" s="14" t="s">
        <v>807</v>
      </c>
      <c r="D981" s="15">
        <v>72.57</v>
      </c>
      <c r="E981" s="15">
        <v>100</v>
      </c>
      <c r="F981" s="34">
        <v>74.93</v>
      </c>
      <c r="G981" s="15"/>
      <c r="H981" s="15">
        <f t="shared" si="302"/>
        <v>100</v>
      </c>
      <c r="I981" s="43">
        <v>100</v>
      </c>
      <c r="J981" s="31"/>
      <c r="K981" s="33" t="s">
        <v>1</v>
      </c>
      <c r="R981" s="57"/>
    </row>
    <row r="982" spans="1:18" ht="12.75">
      <c r="A982" s="5" t="s">
        <v>804</v>
      </c>
      <c r="B982" s="23" t="s">
        <v>808</v>
      </c>
      <c r="C982" s="14" t="s">
        <v>809</v>
      </c>
      <c r="D982" s="15">
        <v>0</v>
      </c>
      <c r="E982" s="15">
        <v>300</v>
      </c>
      <c r="F982" s="34">
        <v>0</v>
      </c>
      <c r="G982" s="15"/>
      <c r="H982" s="15">
        <f t="shared" si="302"/>
        <v>300</v>
      </c>
      <c r="I982" s="6">
        <f>H982</f>
        <v>300</v>
      </c>
      <c r="J982" s="31"/>
      <c r="K982" s="33" t="s">
        <v>1</v>
      </c>
      <c r="R982" s="57"/>
    </row>
    <row r="983" spans="1:18" ht="12.75">
      <c r="A983" s="5" t="s">
        <v>804</v>
      </c>
      <c r="B983" s="23" t="s">
        <v>810</v>
      </c>
      <c r="C983" s="14" t="s">
        <v>811</v>
      </c>
      <c r="D983" s="15">
        <v>17573</v>
      </c>
      <c r="E983" s="15">
        <v>15000</v>
      </c>
      <c r="F983" s="34">
        <v>19829.5</v>
      </c>
      <c r="G983" s="15">
        <v>12800</v>
      </c>
      <c r="H983" s="15">
        <f t="shared" si="302"/>
        <v>27800</v>
      </c>
      <c r="I983" s="43">
        <v>15000</v>
      </c>
      <c r="J983" s="31"/>
      <c r="K983" s="33" t="s">
        <v>1</v>
      </c>
      <c r="R983" s="57"/>
    </row>
    <row r="984" spans="1:18" ht="12.75">
      <c r="A984" s="5" t="s">
        <v>804</v>
      </c>
      <c r="B984" s="23" t="s">
        <v>812</v>
      </c>
      <c r="C984" s="14" t="s">
        <v>813</v>
      </c>
      <c r="D984" s="15">
        <v>82100</v>
      </c>
      <c r="E984" s="15">
        <v>82100</v>
      </c>
      <c r="F984" s="34">
        <v>0</v>
      </c>
      <c r="G984" s="15"/>
      <c r="H984" s="15">
        <f t="shared" si="302"/>
        <v>82100</v>
      </c>
      <c r="I984" s="6">
        <f>H984</f>
        <v>82100</v>
      </c>
      <c r="J984" s="31"/>
      <c r="K984" s="33" t="s">
        <v>1</v>
      </c>
      <c r="R984" s="57"/>
    </row>
    <row r="985" spans="1:18" ht="12.75">
      <c r="A985" s="5" t="s">
        <v>804</v>
      </c>
      <c r="B985" s="23" t="s">
        <v>814</v>
      </c>
      <c r="C985" s="14" t="s">
        <v>439</v>
      </c>
      <c r="D985" s="15">
        <v>125600</v>
      </c>
      <c r="E985" s="15">
        <v>125600</v>
      </c>
      <c r="F985" s="34">
        <v>0</v>
      </c>
      <c r="G985" s="15"/>
      <c r="H985" s="15">
        <f t="shared" si="302"/>
        <v>125600</v>
      </c>
      <c r="I985" s="6">
        <f>H985</f>
        <v>125600</v>
      </c>
      <c r="J985" s="31"/>
      <c r="K985" s="33" t="s">
        <v>1</v>
      </c>
      <c r="R985" s="57"/>
    </row>
    <row r="986" spans="1:18" ht="12.75">
      <c r="A986" s="5">
        <v>910</v>
      </c>
      <c r="B986" s="23">
        <v>2800</v>
      </c>
      <c r="C986" s="14" t="s">
        <v>865</v>
      </c>
      <c r="D986" s="15">
        <v>0</v>
      </c>
      <c r="E986" s="15">
        <v>0</v>
      </c>
      <c r="F986" s="34"/>
      <c r="G986" s="15"/>
      <c r="H986" s="15">
        <f t="shared" si="302"/>
        <v>0</v>
      </c>
      <c r="I986" s="43">
        <v>200</v>
      </c>
      <c r="J986" s="31"/>
      <c r="K986" s="33"/>
      <c r="R986" s="57"/>
    </row>
    <row r="987" spans="1:18" ht="12.75">
      <c r="A987" s="5" t="s">
        <v>804</v>
      </c>
      <c r="B987" s="23" t="s">
        <v>815</v>
      </c>
      <c r="C987" s="14" t="s">
        <v>816</v>
      </c>
      <c r="D987" s="15">
        <v>3304.58</v>
      </c>
      <c r="E987" s="15">
        <v>3400</v>
      </c>
      <c r="F987" s="34">
        <v>4469.87</v>
      </c>
      <c r="G987" s="15">
        <v>1100</v>
      </c>
      <c r="H987" s="15">
        <f t="shared" si="302"/>
        <v>4500</v>
      </c>
      <c r="I987" s="40">
        <f>H987</f>
        <v>4500</v>
      </c>
      <c r="J987" s="31"/>
      <c r="K987" s="33" t="s">
        <v>42</v>
      </c>
      <c r="R987" s="57"/>
    </row>
    <row r="988" spans="1:18" ht="12.75">
      <c r="A988" s="5" t="s">
        <v>804</v>
      </c>
      <c r="B988" s="23" t="s">
        <v>817</v>
      </c>
      <c r="C988" s="14" t="s">
        <v>818</v>
      </c>
      <c r="D988" s="15">
        <v>10271.34</v>
      </c>
      <c r="E988" s="15">
        <v>10300</v>
      </c>
      <c r="F988" s="34">
        <v>11761.67</v>
      </c>
      <c r="G988" s="15">
        <v>1500</v>
      </c>
      <c r="H988" s="15">
        <f t="shared" si="302"/>
        <v>11800</v>
      </c>
      <c r="I988" s="40">
        <f>H988</f>
        <v>11800</v>
      </c>
      <c r="J988" s="31"/>
      <c r="K988" s="33" t="s">
        <v>42</v>
      </c>
      <c r="R988" s="57"/>
    </row>
    <row r="989" spans="1:18" ht="12.75">
      <c r="A989" s="5" t="s">
        <v>804</v>
      </c>
      <c r="B989" s="23" t="s">
        <v>819</v>
      </c>
      <c r="C989" s="14" t="s">
        <v>820</v>
      </c>
      <c r="D989" s="15">
        <v>1212.09</v>
      </c>
      <c r="E989" s="15">
        <v>1200</v>
      </c>
      <c r="F989" s="34">
        <v>1186.14</v>
      </c>
      <c r="G989" s="15"/>
      <c r="H989" s="15">
        <f t="shared" si="302"/>
        <v>1200</v>
      </c>
      <c r="I989" s="40">
        <v>1200</v>
      </c>
      <c r="J989" s="31"/>
      <c r="K989" s="33" t="s">
        <v>1</v>
      </c>
      <c r="R989" s="58"/>
    </row>
    <row r="990" spans="1:11" ht="12.75">
      <c r="A990" s="5" t="s">
        <v>804</v>
      </c>
      <c r="B990" s="23" t="s">
        <v>821</v>
      </c>
      <c r="C990" s="14" t="s">
        <v>822</v>
      </c>
      <c r="D990" s="15">
        <v>3834.65</v>
      </c>
      <c r="E990" s="15">
        <v>1700</v>
      </c>
      <c r="F990" s="34">
        <v>1637.33</v>
      </c>
      <c r="G990" s="15"/>
      <c r="H990" s="15">
        <f t="shared" si="302"/>
        <v>1700</v>
      </c>
      <c r="I990" s="43">
        <v>0</v>
      </c>
      <c r="J990" s="31"/>
      <c r="K990" s="33" t="s">
        <v>1</v>
      </c>
    </row>
    <row r="991" spans="1:11" ht="12.75">
      <c r="A991" s="5" t="s">
        <v>804</v>
      </c>
      <c r="B991" s="23" t="s">
        <v>823</v>
      </c>
      <c r="C991" s="14" t="s">
        <v>824</v>
      </c>
      <c r="D991" s="15">
        <v>284496.56</v>
      </c>
      <c r="E991" s="15">
        <v>378600</v>
      </c>
      <c r="F991" s="34">
        <v>292523.91</v>
      </c>
      <c r="G991" s="15">
        <v>-64300</v>
      </c>
      <c r="H991" s="15">
        <f t="shared" si="302"/>
        <v>314300</v>
      </c>
      <c r="I991" s="43">
        <v>326100</v>
      </c>
      <c r="J991" s="31"/>
      <c r="K991" s="33" t="s">
        <v>1</v>
      </c>
    </row>
    <row r="992" spans="1:11" ht="12.75">
      <c r="A992" s="5" t="s">
        <v>804</v>
      </c>
      <c r="B992" s="23" t="s">
        <v>825</v>
      </c>
      <c r="C992" s="14" t="s">
        <v>826</v>
      </c>
      <c r="D992" s="15">
        <v>0</v>
      </c>
      <c r="E992" s="15">
        <v>0</v>
      </c>
      <c r="F992" s="34">
        <v>0</v>
      </c>
      <c r="G992" s="15"/>
      <c r="H992" s="15">
        <f t="shared" si="302"/>
        <v>0</v>
      </c>
      <c r="I992" s="6">
        <v>0</v>
      </c>
      <c r="J992" s="31"/>
      <c r="K992" s="33" t="s">
        <v>1</v>
      </c>
    </row>
    <row r="993" spans="1:11" ht="12.75">
      <c r="A993" s="5" t="s">
        <v>804</v>
      </c>
      <c r="B993" s="23" t="s">
        <v>827</v>
      </c>
      <c r="C993" s="14" t="s">
        <v>828</v>
      </c>
      <c r="D993" s="15">
        <v>42180.54</v>
      </c>
      <c r="E993" s="15">
        <v>60000</v>
      </c>
      <c r="F993" s="34">
        <v>11372.36</v>
      </c>
      <c r="G993" s="15">
        <v>-18600</v>
      </c>
      <c r="H993" s="15">
        <f t="shared" si="302"/>
        <v>41400</v>
      </c>
      <c r="I993" s="43">
        <v>50000</v>
      </c>
      <c r="J993" s="31"/>
      <c r="K993" s="33" t="s">
        <v>1</v>
      </c>
    </row>
    <row r="994" spans="1:11" ht="12.75">
      <c r="A994" s="5" t="s">
        <v>804</v>
      </c>
      <c r="B994" s="23" t="s">
        <v>829</v>
      </c>
      <c r="C994" s="14" t="s">
        <v>811</v>
      </c>
      <c r="D994" s="15">
        <v>9047</v>
      </c>
      <c r="E994" s="15">
        <v>6000</v>
      </c>
      <c r="F994" s="34">
        <v>57262.5</v>
      </c>
      <c r="G994" s="15">
        <v>52000</v>
      </c>
      <c r="H994" s="15">
        <f t="shared" si="302"/>
        <v>58000</v>
      </c>
      <c r="I994" s="43">
        <v>6000</v>
      </c>
      <c r="J994" s="31"/>
      <c r="K994" s="33" t="s">
        <v>1</v>
      </c>
    </row>
    <row r="995" spans="1:11" ht="12.75">
      <c r="A995" s="5" t="s">
        <v>804</v>
      </c>
      <c r="B995" s="23" t="s">
        <v>455</v>
      </c>
      <c r="C995" s="14" t="s">
        <v>830</v>
      </c>
      <c r="D995" s="15">
        <v>820703.77</v>
      </c>
      <c r="E995" s="15">
        <v>965300</v>
      </c>
      <c r="F995" s="34">
        <v>0</v>
      </c>
      <c r="G995" s="15">
        <v>-33300</v>
      </c>
      <c r="H995" s="15">
        <f t="shared" si="302"/>
        <v>932000</v>
      </c>
      <c r="I995" s="43">
        <v>1000600</v>
      </c>
      <c r="J995" s="31"/>
      <c r="K995" s="33" t="s">
        <v>1</v>
      </c>
    </row>
    <row r="996" spans="1:11" ht="12.75">
      <c r="A996" s="5" t="s">
        <v>804</v>
      </c>
      <c r="B996" s="23" t="s">
        <v>831</v>
      </c>
      <c r="C996" s="14" t="s">
        <v>832</v>
      </c>
      <c r="D996" s="15">
        <v>11841.82</v>
      </c>
      <c r="E996" s="15">
        <v>10000</v>
      </c>
      <c r="F996" s="34">
        <v>0</v>
      </c>
      <c r="G996" s="15"/>
      <c r="H996" s="15">
        <f t="shared" si="302"/>
        <v>10000</v>
      </c>
      <c r="I996" s="40">
        <v>10000</v>
      </c>
      <c r="J996" s="31"/>
      <c r="K996" s="33" t="s">
        <v>1</v>
      </c>
    </row>
    <row r="997" spans="1:11" ht="12.75">
      <c r="A997" s="5" t="s">
        <v>804</v>
      </c>
      <c r="B997" s="23" t="s">
        <v>833</v>
      </c>
      <c r="C997" s="14" t="s">
        <v>834</v>
      </c>
      <c r="D997" s="15">
        <v>0</v>
      </c>
      <c r="E997" s="15">
        <v>0</v>
      </c>
      <c r="F997" s="34">
        <v>0</v>
      </c>
      <c r="G997" s="15"/>
      <c r="H997" s="15">
        <f t="shared" si="302"/>
        <v>0</v>
      </c>
      <c r="I997" s="43">
        <v>200</v>
      </c>
      <c r="J997" s="31"/>
      <c r="K997" s="33" t="s">
        <v>1</v>
      </c>
    </row>
    <row r="998" spans="1:11" ht="12.75">
      <c r="A998" s="5"/>
      <c r="B998" s="23"/>
      <c r="C998" s="16" t="s">
        <v>843</v>
      </c>
      <c r="D998" s="17">
        <f>SUM(D980:D986)</f>
        <v>225388.32</v>
      </c>
      <c r="E998" s="17">
        <f>SUM(E980:F986)</f>
        <v>243100.5</v>
      </c>
      <c r="F998" s="17">
        <f>SUM(F980:F985)</f>
        <v>20000.5</v>
      </c>
      <c r="G998" s="17">
        <f>SUM(G980:G986)</f>
        <v>12800</v>
      </c>
      <c r="H998" s="17">
        <f>SUM(H980:H986)</f>
        <v>235900</v>
      </c>
      <c r="I998" s="7">
        <f>SUM(I980:I986)</f>
        <v>223400</v>
      </c>
      <c r="J998" s="38"/>
      <c r="K998" s="33"/>
    </row>
    <row r="999" spans="1:11" ht="12.75">
      <c r="A999" s="5"/>
      <c r="B999" s="23"/>
      <c r="C999" s="16" t="s">
        <v>844</v>
      </c>
      <c r="D999" s="17">
        <f aca="true" t="shared" si="303" ref="D999:I999">SUM(D987:D997)</f>
        <v>1186892.35</v>
      </c>
      <c r="E999" s="17">
        <f t="shared" si="303"/>
        <v>1436500</v>
      </c>
      <c r="F999" s="17">
        <f t="shared" si="303"/>
        <v>380213.77999999997</v>
      </c>
      <c r="G999" s="17">
        <f t="shared" si="303"/>
        <v>-61600</v>
      </c>
      <c r="H999" s="17">
        <f t="shared" si="303"/>
        <v>1374900</v>
      </c>
      <c r="I999" s="7">
        <f t="shared" si="303"/>
        <v>1410400</v>
      </c>
      <c r="J999" s="38"/>
      <c r="K999" s="33"/>
    </row>
    <row r="1000" spans="1:11" ht="12.75">
      <c r="A1000" s="5"/>
      <c r="B1000" s="23"/>
      <c r="C1000" s="16" t="s">
        <v>845</v>
      </c>
      <c r="D1000" s="17">
        <f aca="true" t="shared" si="304" ref="D1000:I1000">D998-D999</f>
        <v>-961504.03</v>
      </c>
      <c r="E1000" s="17">
        <f t="shared" si="304"/>
        <v>-1193399.5</v>
      </c>
      <c r="F1000" s="17">
        <f t="shared" si="304"/>
        <v>-360213.27999999997</v>
      </c>
      <c r="G1000" s="17">
        <f t="shared" si="304"/>
        <v>74400</v>
      </c>
      <c r="H1000" s="17">
        <f t="shared" si="304"/>
        <v>-1139000</v>
      </c>
      <c r="I1000" s="7">
        <f t="shared" si="304"/>
        <v>-1187000</v>
      </c>
      <c r="J1000" s="38"/>
      <c r="K1000" s="33"/>
    </row>
    <row r="1001" spans="1:11" ht="12.75">
      <c r="A1001" s="5" t="s">
        <v>835</v>
      </c>
      <c r="B1001" s="23" t="s">
        <v>836</v>
      </c>
      <c r="C1001" s="14" t="s">
        <v>837</v>
      </c>
      <c r="D1001" s="15">
        <v>0</v>
      </c>
      <c r="E1001" s="15">
        <v>0</v>
      </c>
      <c r="F1001" s="15">
        <v>0</v>
      </c>
      <c r="G1001" s="15"/>
      <c r="H1001" s="15">
        <f>SUM(E1001+G1001)</f>
        <v>0</v>
      </c>
      <c r="I1001" s="6">
        <f>H1001</f>
        <v>0</v>
      </c>
      <c r="J1001" s="31"/>
      <c r="K1001" s="33" t="s">
        <v>1</v>
      </c>
    </row>
    <row r="1002" spans="1:11" ht="12.75">
      <c r="A1002" s="5" t="s">
        <v>835</v>
      </c>
      <c r="B1002" s="23" t="s">
        <v>838</v>
      </c>
      <c r="C1002" s="14" t="s">
        <v>839</v>
      </c>
      <c r="D1002" s="15">
        <v>0</v>
      </c>
      <c r="E1002" s="15">
        <v>0</v>
      </c>
      <c r="F1002" s="15">
        <v>0</v>
      </c>
      <c r="G1002" s="15"/>
      <c r="H1002" s="15">
        <f>SUM(E1002+G1002)</f>
        <v>0</v>
      </c>
      <c r="I1002" s="43">
        <v>194300</v>
      </c>
      <c r="J1002" s="31"/>
      <c r="K1002" s="33" t="s">
        <v>1</v>
      </c>
    </row>
    <row r="1003" spans="1:11" ht="12.75">
      <c r="A1003" s="5"/>
      <c r="B1003" s="23"/>
      <c r="C1003" s="16" t="s">
        <v>843</v>
      </c>
      <c r="D1003" s="17">
        <f>SUM(D1001)</f>
        <v>0</v>
      </c>
      <c r="E1003" s="17">
        <f aca="true" t="shared" si="305" ref="E1003:I1004">SUM(E1001)</f>
        <v>0</v>
      </c>
      <c r="F1003" s="17">
        <f t="shared" si="305"/>
        <v>0</v>
      </c>
      <c r="G1003" s="17">
        <f t="shared" si="305"/>
        <v>0</v>
      </c>
      <c r="H1003" s="17">
        <f t="shared" si="305"/>
        <v>0</v>
      </c>
      <c r="I1003" s="7">
        <f t="shared" si="305"/>
        <v>0</v>
      </c>
      <c r="J1003" s="38"/>
      <c r="K1003" s="33"/>
    </row>
    <row r="1004" spans="1:11" ht="12.75">
      <c r="A1004" s="5" t="s">
        <v>1</v>
      </c>
      <c r="B1004" s="23" t="s">
        <v>1</v>
      </c>
      <c r="C1004" s="16" t="s">
        <v>844</v>
      </c>
      <c r="D1004" s="17">
        <f>SUM(D1002)</f>
        <v>0</v>
      </c>
      <c r="E1004" s="17">
        <f t="shared" si="305"/>
        <v>0</v>
      </c>
      <c r="F1004" s="17">
        <f t="shared" si="305"/>
        <v>0</v>
      </c>
      <c r="G1004" s="17">
        <f t="shared" si="305"/>
        <v>0</v>
      </c>
      <c r="H1004" s="17">
        <f t="shared" si="305"/>
        <v>0</v>
      </c>
      <c r="I1004" s="7">
        <f t="shared" si="305"/>
        <v>194300</v>
      </c>
      <c r="J1004" s="38"/>
      <c r="K1004" s="33" t="s">
        <v>1</v>
      </c>
    </row>
    <row r="1005" spans="1:17" ht="12.75">
      <c r="A1005" s="5"/>
      <c r="B1005" s="23"/>
      <c r="C1005" s="16" t="s">
        <v>845</v>
      </c>
      <c r="D1005" s="17">
        <f aca="true" t="shared" si="306" ref="D1005:I1005">D1003-D1004</f>
        <v>0</v>
      </c>
      <c r="E1005" s="17">
        <f t="shared" si="306"/>
        <v>0</v>
      </c>
      <c r="F1005" s="17">
        <f t="shared" si="306"/>
        <v>0</v>
      </c>
      <c r="G1005" s="17">
        <f t="shared" si="306"/>
        <v>0</v>
      </c>
      <c r="H1005" s="17">
        <f t="shared" si="306"/>
        <v>0</v>
      </c>
      <c r="I1005" s="7">
        <f t="shared" si="306"/>
        <v>-194300</v>
      </c>
      <c r="J1005" s="38"/>
      <c r="K1005" s="33"/>
      <c r="O1005" s="50" t="s">
        <v>874</v>
      </c>
      <c r="P1005" s="50"/>
      <c r="Q1005" s="50"/>
    </row>
    <row r="1006" spans="1:17" ht="12.75">
      <c r="A1006" s="5"/>
      <c r="B1006" s="23"/>
      <c r="C1006" s="14"/>
      <c r="D1006" s="15"/>
      <c r="E1006" s="15"/>
      <c r="F1006" s="15"/>
      <c r="G1006" s="15"/>
      <c r="H1006" s="15"/>
      <c r="I1006" s="28"/>
      <c r="J1006" s="31"/>
      <c r="K1006" s="33"/>
      <c r="O1006" s="50"/>
      <c r="P1006" s="50"/>
      <c r="Q1006" s="50"/>
    </row>
    <row r="1007" spans="1:17" ht="12.75">
      <c r="A1007" s="5"/>
      <c r="B1007" s="23"/>
      <c r="C1007" s="18" t="s">
        <v>847</v>
      </c>
      <c r="D1007" s="19">
        <f aca="true" t="shared" si="307" ref="D1007:I1008">SUM(D16+D79+D88+D108+D116+D125+D138+D154+D169+D181+D191+D223+D256+D261+D272+D276+D345+D361+D365+D369+D378+D382+D396+D402+D432+D462+D466+D477+D485+D491+D509+D520+D564+D585+D601+D605+D644+D660+D670+D674+D678+D688+D694+D702+D706+D717+D741+D754+D760+D779+D789+D796+D804+D821+D830+D836+D850+D859+D870+D880+D885+D893+D897+D901+D908+D912+D920+D934+D956+D961+D977+D998+D1003+D684)</f>
        <v>18863091.279999997</v>
      </c>
      <c r="E1007" s="19">
        <f t="shared" si="307"/>
        <v>17940800.5</v>
      </c>
      <c r="F1007" s="19">
        <f t="shared" si="307"/>
        <v>11632670.200000001</v>
      </c>
      <c r="G1007" s="19">
        <f t="shared" si="307"/>
        <v>-444700</v>
      </c>
      <c r="H1007" s="19">
        <f t="shared" si="307"/>
        <v>17476100</v>
      </c>
      <c r="I1007" s="30">
        <f t="shared" si="307"/>
        <v>18548200</v>
      </c>
      <c r="J1007" s="32"/>
      <c r="K1007" s="33"/>
      <c r="O1007" s="50"/>
      <c r="P1007" s="50"/>
      <c r="Q1007" s="50"/>
    </row>
    <row r="1008" spans="1:17" ht="12.75">
      <c r="A1008" s="5"/>
      <c r="B1008" s="23"/>
      <c r="C1008" s="18" t="s">
        <v>848</v>
      </c>
      <c r="D1008" s="19">
        <f t="shared" si="307"/>
        <v>19057345.970000003</v>
      </c>
      <c r="E1008" s="19">
        <f t="shared" si="307"/>
        <v>19946200</v>
      </c>
      <c r="F1008" s="19">
        <f t="shared" si="307"/>
        <v>14294906.029999997</v>
      </c>
      <c r="G1008" s="19">
        <f t="shared" si="307"/>
        <v>406000</v>
      </c>
      <c r="H1008" s="19">
        <f t="shared" si="307"/>
        <v>20352200</v>
      </c>
      <c r="I1008" s="30">
        <f t="shared" si="307"/>
        <v>21024100</v>
      </c>
      <c r="J1008" s="32"/>
      <c r="K1008" s="33"/>
      <c r="O1008" s="50"/>
      <c r="P1008" s="50"/>
      <c r="Q1008" s="50"/>
    </row>
    <row r="1009" spans="1:17" ht="12.75">
      <c r="A1009" s="5"/>
      <c r="B1009" s="23"/>
      <c r="C1009" s="14"/>
      <c r="D1009" s="15"/>
      <c r="E1009" s="15"/>
      <c r="F1009" s="15"/>
      <c r="G1009" s="15"/>
      <c r="H1009" s="15"/>
      <c r="I1009" s="28"/>
      <c r="J1009" s="31"/>
      <c r="K1009" s="33"/>
      <c r="O1009" s="50"/>
      <c r="P1009" s="50"/>
      <c r="Q1009" s="50"/>
    </row>
    <row r="1010" spans="1:17" ht="12.75">
      <c r="A1010" s="5"/>
      <c r="B1010" s="23"/>
      <c r="C1010" s="18" t="s">
        <v>845</v>
      </c>
      <c r="D1010" s="19">
        <f aca="true" t="shared" si="308" ref="D1010:I1010">D1007-D1008</f>
        <v>-194254.69000000507</v>
      </c>
      <c r="E1010" s="19">
        <f t="shared" si="308"/>
        <v>-2005399.5</v>
      </c>
      <c r="F1010" s="19">
        <f t="shared" si="308"/>
        <v>-2662235.8299999963</v>
      </c>
      <c r="G1010" s="19">
        <f t="shared" si="308"/>
        <v>-850700</v>
      </c>
      <c r="H1010" s="19">
        <f t="shared" si="308"/>
        <v>-2876100</v>
      </c>
      <c r="I1010" s="8">
        <f t="shared" si="308"/>
        <v>-2475900</v>
      </c>
      <c r="J1010" s="32"/>
      <c r="K1010" s="33"/>
      <c r="O1010" s="51">
        <v>-2450900</v>
      </c>
      <c r="P1010" s="50"/>
      <c r="Q1010" s="51" t="e">
        <f>#REF!-O1010</f>
        <v>#REF!</v>
      </c>
    </row>
    <row r="1011" spans="1:17" ht="12.75">
      <c r="A1011" s="5"/>
      <c r="B1011" s="23"/>
      <c r="C1011" s="18"/>
      <c r="D1011" s="19"/>
      <c r="E1011" s="19"/>
      <c r="F1011" s="19"/>
      <c r="G1011" s="19"/>
      <c r="H1011" s="19"/>
      <c r="I1011" s="8"/>
      <c r="J1011" s="32"/>
      <c r="K1011" s="33"/>
      <c r="O1011" s="51"/>
      <c r="P1011" s="50"/>
      <c r="Q1011" s="50"/>
    </row>
    <row r="1012" spans="1:17" ht="12.75">
      <c r="A1012" s="5"/>
      <c r="B1012" s="23"/>
      <c r="C1012" s="18" t="s">
        <v>849</v>
      </c>
      <c r="D1012" s="19"/>
      <c r="E1012" s="20"/>
      <c r="F1012" s="20"/>
      <c r="G1012" s="19"/>
      <c r="H1012" s="19"/>
      <c r="I1012" s="8">
        <v>-2876100</v>
      </c>
      <c r="J1012" s="32"/>
      <c r="K1012" s="33"/>
      <c r="O1012" s="51">
        <v>-2876100</v>
      </c>
      <c r="P1012" s="50"/>
      <c r="Q1012" s="50"/>
    </row>
    <row r="1013" spans="1:17" ht="12.75">
      <c r="A1013" s="5"/>
      <c r="B1013" s="23"/>
      <c r="C1013" s="18"/>
      <c r="D1013" s="19"/>
      <c r="E1013" s="20"/>
      <c r="F1013" s="20"/>
      <c r="G1013" s="19"/>
      <c r="H1013" s="19"/>
      <c r="I1013" s="8"/>
      <c r="J1013" s="32"/>
      <c r="K1013" s="33"/>
      <c r="O1013" s="51"/>
      <c r="P1013" s="50"/>
      <c r="Q1013" s="50"/>
    </row>
    <row r="1014" spans="1:17" ht="12.75">
      <c r="A1014" s="5"/>
      <c r="B1014" s="23"/>
      <c r="C1014" s="18" t="s">
        <v>850</v>
      </c>
      <c r="D1014" s="19"/>
      <c r="E1014" s="19"/>
      <c r="F1014" s="19"/>
      <c r="G1014" s="19"/>
      <c r="H1014" s="19">
        <f>H1011+H1010</f>
        <v>-2876100</v>
      </c>
      <c r="I1014" s="8">
        <f>I1010+I1012</f>
        <v>-5352000</v>
      </c>
      <c r="J1014" s="32"/>
      <c r="K1014" s="33"/>
      <c r="O1014" s="51">
        <v>-5327000</v>
      </c>
      <c r="P1014" s="50"/>
      <c r="Q1014" s="50"/>
    </row>
    <row r="1015" spans="1:11" ht="12.75">
      <c r="A1015" s="5"/>
      <c r="B1015" s="23"/>
      <c r="C1015" s="14"/>
      <c r="D1015" s="15"/>
      <c r="E1015" s="15"/>
      <c r="F1015" s="15"/>
      <c r="G1015" s="15"/>
      <c r="H1015" s="15"/>
      <c r="I1015" s="6"/>
      <c r="J1015" s="31"/>
      <c r="K1015" s="33"/>
    </row>
    <row r="1016" spans="1:11" ht="13.5" thickBot="1">
      <c r="A1016" s="9"/>
      <c r="B1016" s="24"/>
      <c r="C1016" s="21"/>
      <c r="D1016" s="22"/>
      <c r="E1016" s="22"/>
      <c r="F1016" s="22"/>
      <c r="G1016" s="22"/>
      <c r="H1016" s="22"/>
      <c r="I1016" s="10"/>
      <c r="J1016" s="31"/>
      <c r="K1016" s="33"/>
    </row>
    <row r="1017" spans="1:11" ht="12.75">
      <c r="A1017" s="2"/>
      <c r="B1017" s="2"/>
      <c r="C1017" s="2"/>
      <c r="D1017" s="34"/>
      <c r="E1017" s="34"/>
      <c r="F1017" s="34"/>
      <c r="G1017" s="34"/>
      <c r="H1017" s="34"/>
      <c r="I1017" s="34"/>
      <c r="J1017" s="34"/>
      <c r="K1017" s="33"/>
    </row>
    <row r="1018" spans="1:11" ht="12.75">
      <c r="A1018" s="2"/>
      <c r="B1018" s="2"/>
      <c r="C1018" s="2"/>
      <c r="D1018" s="34"/>
      <c r="E1018" s="34"/>
      <c r="F1018" s="34"/>
      <c r="G1018" s="34"/>
      <c r="H1018" s="34"/>
      <c r="I1018" s="34"/>
      <c r="J1018" s="34"/>
      <c r="K1018" s="33"/>
    </row>
    <row r="1019" spans="1:11" ht="12.75">
      <c r="A1019" s="2"/>
      <c r="B1019" s="2"/>
      <c r="C1019" s="2"/>
      <c r="D1019" s="34"/>
      <c r="E1019" s="31"/>
      <c r="F1019" s="31"/>
      <c r="G1019" s="32"/>
      <c r="H1019" s="31"/>
      <c r="I1019" s="34"/>
      <c r="J1019" s="34"/>
      <c r="K1019" s="33"/>
    </row>
    <row r="1020" spans="1:11" ht="12.75">
      <c r="A1020" s="2"/>
      <c r="B1020" s="2"/>
      <c r="C1020" s="41" t="s">
        <v>856</v>
      </c>
      <c r="D1020" s="34"/>
      <c r="E1020" s="31"/>
      <c r="F1020" s="31"/>
      <c r="G1020" s="31"/>
      <c r="H1020" s="31"/>
      <c r="I1020" s="34"/>
      <c r="J1020" s="34"/>
      <c r="K1020" s="33"/>
    </row>
    <row r="1021" spans="1:11" ht="12.75">
      <c r="A1021" s="2"/>
      <c r="B1021" s="2"/>
      <c r="C1021" s="48" t="s">
        <v>857</v>
      </c>
      <c r="D1021" s="34"/>
      <c r="E1021" s="31"/>
      <c r="F1021" s="31"/>
      <c r="G1021" s="31"/>
      <c r="H1021" s="31"/>
      <c r="I1021" s="34"/>
      <c r="J1021" s="34"/>
      <c r="K1021" s="33"/>
    </row>
    <row r="1022" spans="1:11" ht="12.75">
      <c r="A1022" s="2"/>
      <c r="B1022" s="2"/>
      <c r="C1022" s="63" t="s">
        <v>886</v>
      </c>
      <c r="D1022" s="34"/>
      <c r="E1022" s="31"/>
      <c r="F1022" s="31"/>
      <c r="G1022" s="31"/>
      <c r="H1022" s="31"/>
      <c r="I1022" s="34"/>
      <c r="J1022" s="34"/>
      <c r="K1022" s="33"/>
    </row>
    <row r="1023" spans="1:11" ht="12.75">
      <c r="A1023" s="2"/>
      <c r="B1023" s="2"/>
      <c r="C1023" s="2"/>
      <c r="D1023" s="34"/>
      <c r="E1023" s="31"/>
      <c r="F1023" s="31"/>
      <c r="G1023" s="31"/>
      <c r="H1023" s="31"/>
      <c r="I1023" s="34"/>
      <c r="J1023" s="34"/>
      <c r="K1023" s="33"/>
    </row>
    <row r="1024" spans="1:11" ht="12.75">
      <c r="A1024" s="2"/>
      <c r="B1024" s="2"/>
      <c r="C1024" s="2"/>
      <c r="D1024" s="34"/>
      <c r="E1024" s="31"/>
      <c r="F1024" s="31"/>
      <c r="G1024" s="31"/>
      <c r="H1024" s="31"/>
      <c r="I1024" s="34"/>
      <c r="J1024" s="34"/>
      <c r="K1024" s="33"/>
    </row>
    <row r="1025" spans="1:11" ht="12.75">
      <c r="A1025" s="2"/>
      <c r="B1025" s="2"/>
      <c r="C1025" s="2"/>
      <c r="D1025" s="34"/>
      <c r="E1025" s="31"/>
      <c r="F1025" s="31"/>
      <c r="G1025" s="31"/>
      <c r="H1025" s="31"/>
      <c r="I1025" s="34"/>
      <c r="J1025" s="34"/>
      <c r="K1025" s="33"/>
    </row>
    <row r="1026" spans="1:11" ht="12.75">
      <c r="A1026" s="2"/>
      <c r="B1026" s="2"/>
      <c r="C1026" s="2"/>
      <c r="D1026" s="34"/>
      <c r="E1026" s="31"/>
      <c r="F1026" s="31"/>
      <c r="G1026" s="31"/>
      <c r="H1026" s="31"/>
      <c r="I1026" s="34"/>
      <c r="J1026" s="34"/>
      <c r="K1026" s="33"/>
    </row>
    <row r="1027" spans="1:11" ht="12.75">
      <c r="A1027" s="2"/>
      <c r="B1027" s="2"/>
      <c r="C1027" s="2"/>
      <c r="D1027" s="34"/>
      <c r="E1027" s="31"/>
      <c r="F1027" s="31"/>
      <c r="G1027" s="31"/>
      <c r="H1027" s="31"/>
      <c r="I1027" s="34"/>
      <c r="J1027" s="34"/>
      <c r="K1027" s="33"/>
    </row>
    <row r="1028" spans="1:11" ht="12.75">
      <c r="A1028" s="2"/>
      <c r="B1028" s="2"/>
      <c r="C1028" s="2"/>
      <c r="H1028" s="34"/>
      <c r="I1028" s="34"/>
      <c r="J1028" s="34"/>
      <c r="K1028" s="33"/>
    </row>
    <row r="1029" spans="1:11" ht="12.75">
      <c r="A1029" s="2"/>
      <c r="B1029" s="2"/>
      <c r="C1029" s="2"/>
      <c r="H1029" s="34"/>
      <c r="I1029" s="34"/>
      <c r="J1029" s="34"/>
      <c r="K1029" s="33"/>
    </row>
    <row r="1030" spans="1:11" ht="12.75">
      <c r="A1030" s="2"/>
      <c r="B1030" s="2"/>
      <c r="C1030" s="2"/>
      <c r="H1030" s="34"/>
      <c r="I1030" s="34"/>
      <c r="J1030" s="34"/>
      <c r="K1030" s="33"/>
    </row>
    <row r="1031" spans="1:11" ht="12.75">
      <c r="A1031" s="2"/>
      <c r="B1031" s="2"/>
      <c r="C1031" s="2"/>
      <c r="H1031" s="34"/>
      <c r="I1031" s="34"/>
      <c r="J1031" s="34"/>
      <c r="K1031" s="33"/>
    </row>
    <row r="1032" spans="1:11" ht="12.75">
      <c r="A1032" s="2"/>
      <c r="B1032" s="2"/>
      <c r="C1032" s="2"/>
      <c r="H1032" s="34"/>
      <c r="I1032" s="34"/>
      <c r="J1032" s="34"/>
      <c r="K1032" s="33"/>
    </row>
    <row r="1033" spans="1:11" ht="12.75">
      <c r="A1033" s="2"/>
      <c r="B1033" s="2"/>
      <c r="C1033" s="2"/>
      <c r="H1033" s="34"/>
      <c r="I1033" s="34"/>
      <c r="J1033" s="34"/>
      <c r="K1033" s="33"/>
    </row>
    <row r="1034" spans="1:11" ht="12.75">
      <c r="A1034" s="2"/>
      <c r="B1034" s="2"/>
      <c r="C1034" s="2"/>
      <c r="H1034" s="34"/>
      <c r="I1034" s="34"/>
      <c r="J1034" s="34"/>
      <c r="K1034" s="33"/>
    </row>
    <row r="1035" spans="1:11" ht="12.75">
      <c r="A1035" s="2"/>
      <c r="B1035" s="2"/>
      <c r="C1035" s="2"/>
      <c r="H1035" s="34"/>
      <c r="I1035" s="34"/>
      <c r="J1035" s="34"/>
      <c r="K1035" s="33"/>
    </row>
    <row r="1036" spans="1:11" ht="12.75">
      <c r="A1036" s="2"/>
      <c r="B1036" s="2"/>
      <c r="C1036" s="2"/>
      <c r="H1036" s="34"/>
      <c r="I1036" s="34"/>
      <c r="J1036" s="34"/>
      <c r="K1036" s="33"/>
    </row>
    <row r="1037" spans="1:11" ht="12.75">
      <c r="A1037" s="2"/>
      <c r="B1037" s="2"/>
      <c r="C1037" s="2"/>
      <c r="H1037" s="34"/>
      <c r="I1037" s="34"/>
      <c r="J1037" s="34"/>
      <c r="K1037" s="33"/>
    </row>
    <row r="1038" spans="1:11" ht="12.75">
      <c r="A1038" s="2"/>
      <c r="B1038" s="2"/>
      <c r="C1038" s="2"/>
      <c r="H1038" s="34"/>
      <c r="I1038" s="34"/>
      <c r="J1038" s="34"/>
      <c r="K1038" s="33"/>
    </row>
    <row r="1039" spans="1:11" ht="12.75">
      <c r="A1039" s="2"/>
      <c r="B1039" s="2"/>
      <c r="C1039" s="2"/>
      <c r="H1039" s="34"/>
      <c r="I1039" s="34"/>
      <c r="J1039" s="34"/>
      <c r="K1039" s="33"/>
    </row>
    <row r="1040" spans="1:11" ht="12.75">
      <c r="A1040" s="2"/>
      <c r="B1040" s="2"/>
      <c r="C1040" s="2"/>
      <c r="H1040" s="34"/>
      <c r="I1040" s="34"/>
      <c r="J1040" s="34"/>
      <c r="K1040" s="33"/>
    </row>
    <row r="1041" spans="1:11" ht="12.75">
      <c r="A1041" s="2"/>
      <c r="B1041" s="2"/>
      <c r="C1041" s="2"/>
      <c r="H1041" s="34"/>
      <c r="I1041" s="34"/>
      <c r="J1041" s="34"/>
      <c r="K1041" s="33"/>
    </row>
    <row r="1042" spans="1:11" ht="12.75">
      <c r="A1042" s="2"/>
      <c r="B1042" s="2"/>
      <c r="C1042" s="2"/>
      <c r="H1042" s="34"/>
      <c r="I1042" s="34"/>
      <c r="J1042" s="34"/>
      <c r="K1042" s="33"/>
    </row>
    <row r="1043" spans="1:11" ht="12.75">
      <c r="A1043" s="2"/>
      <c r="B1043" s="2"/>
      <c r="C1043" s="2"/>
      <c r="H1043" s="34"/>
      <c r="I1043" s="34"/>
      <c r="J1043" s="34"/>
      <c r="K1043" s="33"/>
    </row>
    <row r="1044" spans="1:11" ht="12.75">
      <c r="A1044" s="2"/>
      <c r="B1044" s="2"/>
      <c r="C1044" s="2"/>
      <c r="D1044" s="34"/>
      <c r="E1044" s="34"/>
      <c r="F1044" s="34"/>
      <c r="G1044" s="34"/>
      <c r="H1044" s="34"/>
      <c r="I1044" s="34"/>
      <c r="J1044" s="34"/>
      <c r="K1044" s="33"/>
    </row>
    <row r="1045" spans="1:11" ht="12.75">
      <c r="A1045" s="2"/>
      <c r="B1045" s="2"/>
      <c r="C1045" s="2"/>
      <c r="D1045" s="34"/>
      <c r="E1045" s="34"/>
      <c r="F1045" s="34"/>
      <c r="G1045" s="34"/>
      <c r="H1045" s="34"/>
      <c r="I1045" s="34"/>
      <c r="J1045" s="34"/>
      <c r="K1045" s="33"/>
    </row>
    <row r="1046" spans="1:11" ht="12.75">
      <c r="A1046" s="2"/>
      <c r="B1046" s="2"/>
      <c r="C1046" s="2"/>
      <c r="D1046" s="34"/>
      <c r="E1046" s="34"/>
      <c r="F1046" s="34"/>
      <c r="G1046" s="34"/>
      <c r="H1046" s="34"/>
      <c r="I1046" s="34"/>
      <c r="J1046" s="34"/>
      <c r="K1046" s="33"/>
    </row>
    <row r="1047" spans="1:11" ht="12.75">
      <c r="A1047" s="2"/>
      <c r="B1047" s="2"/>
      <c r="C1047" s="2"/>
      <c r="H1047" s="34"/>
      <c r="I1047" s="34"/>
      <c r="J1047" s="34"/>
      <c r="K1047" s="33"/>
    </row>
    <row r="1048" spans="1:11" ht="12.75">
      <c r="A1048" s="2"/>
      <c r="B1048" s="2"/>
      <c r="C1048" s="2"/>
      <c r="H1048" s="34"/>
      <c r="I1048" s="34"/>
      <c r="J1048" s="34"/>
      <c r="K1048" s="33"/>
    </row>
    <row r="1049" spans="1:11" ht="12.75">
      <c r="A1049" s="2"/>
      <c r="B1049" s="2"/>
      <c r="C1049" s="2"/>
      <c r="H1049" s="34"/>
      <c r="I1049" s="34"/>
      <c r="J1049" s="34"/>
      <c r="K1049" s="33"/>
    </row>
    <row r="1050" spans="1:11" ht="12.75">
      <c r="A1050" s="2"/>
      <c r="B1050" s="2"/>
      <c r="C1050" s="2"/>
      <c r="H1050" s="34"/>
      <c r="I1050" s="34"/>
      <c r="J1050" s="34"/>
      <c r="K1050" s="33"/>
    </row>
    <row r="1051" spans="1:11" ht="12.75">
      <c r="A1051" s="2"/>
      <c r="B1051" s="2"/>
      <c r="C1051" s="2"/>
      <c r="H1051" s="34"/>
      <c r="I1051" s="34"/>
      <c r="J1051" s="34"/>
      <c r="K1051" s="33"/>
    </row>
    <row r="1052" spans="1:11" ht="12.75">
      <c r="A1052" s="2"/>
      <c r="B1052" s="2"/>
      <c r="C1052" s="2"/>
      <c r="H1052" s="34"/>
      <c r="I1052" s="34"/>
      <c r="J1052" s="34"/>
      <c r="K1052" s="33"/>
    </row>
    <row r="1053" spans="1:11" ht="12.75">
      <c r="A1053" s="2"/>
      <c r="B1053" s="2"/>
      <c r="C1053" s="2"/>
      <c r="H1053" s="34"/>
      <c r="I1053" s="34"/>
      <c r="J1053" s="34"/>
      <c r="K1053" s="33"/>
    </row>
    <row r="1054" spans="1:11" ht="12.75">
      <c r="A1054" s="2"/>
      <c r="B1054" s="2"/>
      <c r="C1054" s="2"/>
      <c r="H1054" s="34"/>
      <c r="I1054" s="34"/>
      <c r="J1054" s="34"/>
      <c r="K1054" s="33"/>
    </row>
    <row r="1055" spans="1:11" ht="12.75">
      <c r="A1055" s="2"/>
      <c r="B1055" s="2"/>
      <c r="C1055" s="2"/>
      <c r="H1055" s="34"/>
      <c r="I1055" s="34"/>
      <c r="J1055" s="34"/>
      <c r="K1055" s="33"/>
    </row>
    <row r="1056" spans="1:11" ht="12.75">
      <c r="A1056" s="2"/>
      <c r="B1056" s="2"/>
      <c r="C1056" s="2"/>
      <c r="H1056" s="34"/>
      <c r="I1056" s="34"/>
      <c r="J1056" s="34"/>
      <c r="K1056" s="33"/>
    </row>
    <row r="1057" spans="1:11" ht="12.75">
      <c r="A1057" s="2"/>
      <c r="B1057" s="2"/>
      <c r="C1057" s="2"/>
      <c r="H1057" s="34"/>
      <c r="I1057" s="34"/>
      <c r="J1057" s="34"/>
      <c r="K1057" s="33"/>
    </row>
    <row r="1058" spans="1:11" ht="12.75">
      <c r="A1058" s="2"/>
      <c r="B1058" s="2"/>
      <c r="C1058" s="2"/>
      <c r="H1058" s="34"/>
      <c r="I1058" s="34"/>
      <c r="J1058" s="34"/>
      <c r="K1058" s="33"/>
    </row>
    <row r="1059" spans="1:11" ht="12.75">
      <c r="A1059" s="2"/>
      <c r="B1059" s="2"/>
      <c r="C1059" s="2"/>
      <c r="H1059" s="34"/>
      <c r="I1059" s="34"/>
      <c r="J1059" s="34"/>
      <c r="K1059" s="33"/>
    </row>
    <row r="1060" spans="1:11" ht="12.75">
      <c r="A1060" s="2"/>
      <c r="B1060" s="2"/>
      <c r="C1060" s="2"/>
      <c r="H1060" s="34"/>
      <c r="I1060" s="34"/>
      <c r="J1060" s="34"/>
      <c r="K1060" s="33"/>
    </row>
    <row r="1061" spans="1:11" ht="12.75">
      <c r="A1061" s="2"/>
      <c r="B1061" s="2"/>
      <c r="C1061" s="2"/>
      <c r="H1061" s="34"/>
      <c r="I1061" s="34"/>
      <c r="J1061" s="34"/>
      <c r="K1061" s="33"/>
    </row>
    <row r="1062" spans="1:11" ht="12.75">
      <c r="A1062" s="2"/>
      <c r="B1062" s="2"/>
      <c r="C1062" s="2"/>
      <c r="H1062" s="34"/>
      <c r="I1062" s="34"/>
      <c r="J1062" s="34"/>
      <c r="K1062" s="33"/>
    </row>
    <row r="1063" spans="1:11" ht="12.75">
      <c r="A1063" s="2"/>
      <c r="B1063" s="2"/>
      <c r="C1063" s="2"/>
      <c r="D1063" s="34"/>
      <c r="E1063" s="34"/>
      <c r="F1063" s="34"/>
      <c r="G1063" s="34"/>
      <c r="H1063" s="34"/>
      <c r="I1063" s="34"/>
      <c r="J1063" s="34"/>
      <c r="K1063" s="33"/>
    </row>
    <row r="1064" spans="1:11" ht="12.75">
      <c r="A1064" s="2"/>
      <c r="B1064" s="2"/>
      <c r="C1064" s="2"/>
      <c r="D1064" s="34"/>
      <c r="E1064" s="34"/>
      <c r="F1064" s="34"/>
      <c r="G1064" s="34"/>
      <c r="H1064" s="34"/>
      <c r="I1064" s="34"/>
      <c r="J1064" s="34"/>
      <c r="K1064" s="33"/>
    </row>
    <row r="1065" spans="1:11" ht="12.75">
      <c r="A1065" s="2"/>
      <c r="B1065" s="2"/>
      <c r="C1065" s="2"/>
      <c r="D1065" s="34"/>
      <c r="E1065" s="34"/>
      <c r="F1065" s="34"/>
      <c r="G1065" s="34"/>
      <c r="H1065" s="34"/>
      <c r="I1065" s="34"/>
      <c r="J1065" s="34"/>
      <c r="K1065" s="33"/>
    </row>
    <row r="1066" spans="1:11" ht="12.75">
      <c r="A1066" s="2"/>
      <c r="B1066" s="2"/>
      <c r="C1066" s="2"/>
      <c r="D1066" s="34"/>
      <c r="E1066" s="34"/>
      <c r="F1066" s="34"/>
      <c r="G1066" s="34"/>
      <c r="H1066" s="34"/>
      <c r="I1066" s="34"/>
      <c r="J1066" s="34"/>
      <c r="K1066" s="33"/>
    </row>
    <row r="1067" spans="1:11" ht="12.75">
      <c r="A1067" s="2"/>
      <c r="B1067" s="2"/>
      <c r="C1067" s="2"/>
      <c r="D1067" s="34"/>
      <c r="E1067" s="34"/>
      <c r="F1067" s="34"/>
      <c r="G1067" s="34"/>
      <c r="H1067" s="34"/>
      <c r="I1067" s="34"/>
      <c r="J1067" s="34"/>
      <c r="K1067" s="33"/>
    </row>
    <row r="1068" spans="1:11" ht="12.75">
      <c r="A1068" s="2"/>
      <c r="B1068" s="2"/>
      <c r="C1068" s="2"/>
      <c r="D1068" s="34"/>
      <c r="E1068" s="34"/>
      <c r="F1068" s="34"/>
      <c r="G1068" s="34"/>
      <c r="H1068" s="34"/>
      <c r="I1068" s="34"/>
      <c r="J1068" s="34"/>
      <c r="K1068" s="33"/>
    </row>
    <row r="1069" spans="1:11" ht="12.75">
      <c r="A1069" s="2"/>
      <c r="B1069" s="2"/>
      <c r="C1069" s="2"/>
      <c r="D1069" s="34"/>
      <c r="E1069" s="34"/>
      <c r="F1069" s="34"/>
      <c r="G1069" s="34"/>
      <c r="H1069" s="34"/>
      <c r="I1069" s="34"/>
      <c r="J1069" s="34"/>
      <c r="K1069" s="33"/>
    </row>
    <row r="1070" spans="1:11" ht="12.75">
      <c r="A1070" s="2"/>
      <c r="B1070" s="2"/>
      <c r="C1070" s="2"/>
      <c r="D1070" s="34"/>
      <c r="E1070" s="34"/>
      <c r="F1070" s="34"/>
      <c r="G1070" s="34"/>
      <c r="H1070" s="34"/>
      <c r="I1070" s="34"/>
      <c r="J1070" s="34"/>
      <c r="K1070" s="33"/>
    </row>
    <row r="1071" spans="1:11" ht="12.75">
      <c r="A1071" s="2"/>
      <c r="B1071" s="2"/>
      <c r="C1071" s="2"/>
      <c r="D1071" s="34"/>
      <c r="E1071" s="34"/>
      <c r="F1071" s="34"/>
      <c r="G1071" s="34"/>
      <c r="H1071" s="34"/>
      <c r="I1071" s="34"/>
      <c r="J1071" s="34"/>
      <c r="K1071" s="33"/>
    </row>
    <row r="1072" spans="1:11" ht="12.75">
      <c r="A1072" s="2"/>
      <c r="B1072" s="2"/>
      <c r="C1072" s="2"/>
      <c r="D1072" s="34"/>
      <c r="E1072" s="34"/>
      <c r="F1072" s="34"/>
      <c r="G1072" s="34"/>
      <c r="H1072" s="34"/>
      <c r="I1072" s="34"/>
      <c r="J1072" s="34"/>
      <c r="K1072" s="33"/>
    </row>
    <row r="1073" spans="1:11" ht="12.75">
      <c r="A1073" s="2"/>
      <c r="B1073" s="2"/>
      <c r="C1073" s="2"/>
      <c r="D1073" s="34"/>
      <c r="E1073" s="34"/>
      <c r="F1073" s="34"/>
      <c r="G1073" s="34"/>
      <c r="H1073" s="34"/>
      <c r="I1073" s="34"/>
      <c r="J1073" s="34"/>
      <c r="K1073" s="33"/>
    </row>
    <row r="1074" spans="1:11" ht="12.75">
      <c r="A1074" s="2"/>
      <c r="B1074" s="2"/>
      <c r="C1074" s="2"/>
      <c r="D1074" s="34"/>
      <c r="E1074" s="34"/>
      <c r="F1074" s="34"/>
      <c r="G1074" s="34"/>
      <c r="H1074" s="34"/>
      <c r="I1074" s="34"/>
      <c r="J1074" s="34"/>
      <c r="K1074" s="33"/>
    </row>
    <row r="1075" spans="1:11" ht="12.75">
      <c r="A1075" s="2"/>
      <c r="B1075" s="2"/>
      <c r="C1075" s="2"/>
      <c r="D1075" s="34"/>
      <c r="E1075" s="34"/>
      <c r="F1075" s="34"/>
      <c r="G1075" s="34"/>
      <c r="H1075" s="34"/>
      <c r="I1075" s="34"/>
      <c r="J1075" s="34"/>
      <c r="K1075" s="33"/>
    </row>
    <row r="1076" spans="1:11" ht="12.75">
      <c r="A1076" s="2"/>
      <c r="B1076" s="2"/>
      <c r="C1076" s="2"/>
      <c r="D1076" s="34"/>
      <c r="E1076" s="34"/>
      <c r="F1076" s="34"/>
      <c r="G1076" s="34"/>
      <c r="H1076" s="34"/>
      <c r="I1076" s="34"/>
      <c r="J1076" s="34"/>
      <c r="K1076" s="33"/>
    </row>
    <row r="1077" spans="1:11" ht="12.75">
      <c r="A1077" s="2"/>
      <c r="B1077" s="2"/>
      <c r="C1077" s="2"/>
      <c r="D1077" s="34"/>
      <c r="E1077" s="34"/>
      <c r="F1077" s="34"/>
      <c r="G1077" s="34"/>
      <c r="H1077" s="34"/>
      <c r="I1077" s="34"/>
      <c r="J1077" s="34"/>
      <c r="K1077" s="33"/>
    </row>
    <row r="1078" spans="1:11" ht="12.75">
      <c r="A1078" s="2"/>
      <c r="B1078" s="2"/>
      <c r="C1078" s="2"/>
      <c r="D1078" s="34"/>
      <c r="E1078" s="34"/>
      <c r="F1078" s="34"/>
      <c r="G1078" s="34"/>
      <c r="H1078" s="34"/>
      <c r="I1078" s="34"/>
      <c r="J1078" s="34"/>
      <c r="K1078" s="33"/>
    </row>
    <row r="1079" spans="1:11" ht="12.75">
      <c r="A1079" s="2"/>
      <c r="B1079" s="2"/>
      <c r="C1079" s="2"/>
      <c r="D1079" s="34"/>
      <c r="E1079" s="34"/>
      <c r="F1079" s="34"/>
      <c r="G1079" s="34"/>
      <c r="H1079" s="34"/>
      <c r="I1079" s="34"/>
      <c r="J1079" s="34"/>
      <c r="K1079" s="33"/>
    </row>
    <row r="1080" spans="1:11" ht="12.75">
      <c r="A1080" s="2"/>
      <c r="B1080" s="2"/>
      <c r="C1080" s="2"/>
      <c r="D1080" s="34"/>
      <c r="E1080" s="34"/>
      <c r="F1080" s="34"/>
      <c r="G1080" s="34"/>
      <c r="H1080" s="34"/>
      <c r="I1080" s="34"/>
      <c r="J1080" s="34"/>
      <c r="K1080" s="33"/>
    </row>
    <row r="1081" spans="1:11" ht="12.75">
      <c r="A1081" s="2"/>
      <c r="B1081" s="2"/>
      <c r="C1081" s="2"/>
      <c r="D1081" s="34"/>
      <c r="E1081" s="34"/>
      <c r="F1081" s="34"/>
      <c r="G1081" s="34"/>
      <c r="H1081" s="34"/>
      <c r="I1081" s="34"/>
      <c r="J1081" s="34"/>
      <c r="K1081" s="33"/>
    </row>
    <row r="1082" spans="1:11" ht="12.75">
      <c r="A1082" s="2"/>
      <c r="B1082" s="2"/>
      <c r="C1082" s="2"/>
      <c r="D1082" s="34"/>
      <c r="E1082" s="34"/>
      <c r="F1082" s="34"/>
      <c r="G1082" s="34"/>
      <c r="H1082" s="34"/>
      <c r="I1082" s="34"/>
      <c r="J1082" s="34"/>
      <c r="K1082" s="33"/>
    </row>
    <row r="1083" spans="1:11" ht="12.75">
      <c r="A1083" s="2"/>
      <c r="B1083" s="2"/>
      <c r="C1083" s="2"/>
      <c r="D1083" s="34"/>
      <c r="E1083" s="34"/>
      <c r="F1083" s="34"/>
      <c r="G1083" s="34"/>
      <c r="H1083" s="34"/>
      <c r="I1083" s="34"/>
      <c r="J1083" s="34"/>
      <c r="K1083" s="33"/>
    </row>
    <row r="1084" spans="1:11" ht="12.75">
      <c r="A1084" s="2"/>
      <c r="B1084" s="2"/>
      <c r="C1084" s="2"/>
      <c r="D1084" s="34"/>
      <c r="E1084" s="34"/>
      <c r="F1084" s="34"/>
      <c r="G1084" s="34"/>
      <c r="H1084" s="34"/>
      <c r="I1084" s="34"/>
      <c r="J1084" s="34"/>
      <c r="K1084" s="33"/>
    </row>
    <row r="1085" spans="1:11" ht="12.75">
      <c r="A1085" s="2"/>
      <c r="B1085" s="2"/>
      <c r="C1085" s="2"/>
      <c r="D1085" s="34"/>
      <c r="E1085" s="34"/>
      <c r="F1085" s="34"/>
      <c r="G1085" s="34"/>
      <c r="H1085" s="34"/>
      <c r="I1085" s="34"/>
      <c r="J1085" s="34"/>
      <c r="K1085" s="33"/>
    </row>
    <row r="1086" spans="1:11" ht="12.75">
      <c r="A1086" s="2"/>
      <c r="B1086" s="2"/>
      <c r="C1086" s="2"/>
      <c r="D1086" s="34"/>
      <c r="E1086" s="34"/>
      <c r="F1086" s="34"/>
      <c r="G1086" s="34"/>
      <c r="H1086" s="34"/>
      <c r="I1086" s="34"/>
      <c r="J1086" s="34"/>
      <c r="K1086" s="33"/>
    </row>
    <row r="1087" spans="1:11" ht="12.75">
      <c r="A1087" s="2"/>
      <c r="B1087" s="2"/>
      <c r="C1087" s="2"/>
      <c r="D1087" s="34"/>
      <c r="E1087" s="34"/>
      <c r="F1087" s="34"/>
      <c r="G1087" s="34"/>
      <c r="H1087" s="34"/>
      <c r="I1087" s="34"/>
      <c r="J1087" s="34"/>
      <c r="K1087" s="33"/>
    </row>
    <row r="1088" spans="1:11" ht="12.75">
      <c r="A1088" s="2"/>
      <c r="B1088" s="2"/>
      <c r="C1088" s="2"/>
      <c r="D1088" s="34"/>
      <c r="E1088" s="34"/>
      <c r="F1088" s="34"/>
      <c r="G1088" s="34"/>
      <c r="H1088" s="34"/>
      <c r="I1088" s="34"/>
      <c r="J1088" s="34"/>
      <c r="K1088" s="33"/>
    </row>
    <row r="1089" spans="1:11" ht="12.75">
      <c r="A1089" s="2"/>
      <c r="B1089" s="2"/>
      <c r="C1089" s="2"/>
      <c r="D1089" s="34"/>
      <c r="E1089" s="34"/>
      <c r="F1089" s="34"/>
      <c r="G1089" s="34"/>
      <c r="H1089" s="34"/>
      <c r="I1089" s="34"/>
      <c r="J1089" s="34"/>
      <c r="K1089" s="33"/>
    </row>
    <row r="1090" spans="1:11" ht="12.75">
      <c r="A1090" s="2"/>
      <c r="B1090" s="2"/>
      <c r="C1090" s="2"/>
      <c r="D1090" s="34"/>
      <c r="E1090" s="34"/>
      <c r="F1090" s="34"/>
      <c r="G1090" s="34"/>
      <c r="H1090" s="34"/>
      <c r="I1090" s="34"/>
      <c r="J1090" s="34"/>
      <c r="K1090" s="33"/>
    </row>
    <row r="1091" spans="1:11" ht="12.75">
      <c r="A1091" s="2"/>
      <c r="B1091" s="2"/>
      <c r="C1091" s="2"/>
      <c r="D1091" s="34"/>
      <c r="E1091" s="34"/>
      <c r="F1091" s="34"/>
      <c r="G1091" s="34"/>
      <c r="H1091" s="34"/>
      <c r="I1091" s="34"/>
      <c r="J1091" s="34"/>
      <c r="K1091" s="33"/>
    </row>
    <row r="1092" spans="1:11" ht="12.75">
      <c r="A1092" s="2"/>
      <c r="B1092" s="2"/>
      <c r="C1092" s="2"/>
      <c r="D1092" s="34"/>
      <c r="E1092" s="34"/>
      <c r="F1092" s="34"/>
      <c r="G1092" s="34"/>
      <c r="H1092" s="34"/>
      <c r="I1092" s="34"/>
      <c r="J1092" s="34"/>
      <c r="K1092" s="33"/>
    </row>
    <row r="1093" spans="1:11" ht="12.75">
      <c r="A1093" s="2"/>
      <c r="B1093" s="2"/>
      <c r="C1093" s="2"/>
      <c r="D1093" s="34"/>
      <c r="E1093" s="34"/>
      <c r="F1093" s="34"/>
      <c r="G1093" s="34"/>
      <c r="H1093" s="34"/>
      <c r="I1093" s="34"/>
      <c r="J1093" s="34"/>
      <c r="K1093" s="33"/>
    </row>
    <row r="1094" spans="1:11" ht="12.75">
      <c r="A1094" s="2"/>
      <c r="B1094" s="2"/>
      <c r="C1094" s="2"/>
      <c r="D1094" s="34"/>
      <c r="E1094" s="34"/>
      <c r="F1094" s="34"/>
      <c r="G1094" s="34"/>
      <c r="H1094" s="34"/>
      <c r="I1094" s="34"/>
      <c r="J1094" s="34"/>
      <c r="K1094" s="33"/>
    </row>
    <row r="1095" spans="1:11" ht="12.75">
      <c r="A1095" s="2"/>
      <c r="B1095" s="2"/>
      <c r="C1095" s="2"/>
      <c r="D1095" s="34"/>
      <c r="E1095" s="34"/>
      <c r="F1095" s="34"/>
      <c r="G1095" s="34"/>
      <c r="H1095" s="34"/>
      <c r="I1095" s="34"/>
      <c r="J1095" s="34"/>
      <c r="K1095" s="33"/>
    </row>
    <row r="1096" spans="1:11" ht="12.75">
      <c r="A1096" s="2"/>
      <c r="B1096" s="2"/>
      <c r="C1096" s="2"/>
      <c r="D1096" s="34"/>
      <c r="E1096" s="34"/>
      <c r="F1096" s="34"/>
      <c r="G1096" s="34"/>
      <c r="H1096" s="34"/>
      <c r="I1096" s="34"/>
      <c r="J1096" s="34"/>
      <c r="K1096" s="33"/>
    </row>
    <row r="1097" spans="1:11" ht="12.75">
      <c r="A1097" s="2"/>
      <c r="B1097" s="2"/>
      <c r="C1097" s="2"/>
      <c r="D1097" s="34"/>
      <c r="E1097" s="34"/>
      <c r="F1097" s="34"/>
      <c r="G1097" s="34"/>
      <c r="H1097" s="34"/>
      <c r="I1097" s="34"/>
      <c r="J1097" s="34"/>
      <c r="K1097" s="33"/>
    </row>
    <row r="1098" spans="1:11" ht="12.75">
      <c r="A1098" s="2"/>
      <c r="B1098" s="2"/>
      <c r="C1098" s="2"/>
      <c r="D1098" s="34"/>
      <c r="E1098" s="34"/>
      <c r="F1098" s="34"/>
      <c r="G1098" s="34"/>
      <c r="H1098" s="34"/>
      <c r="I1098" s="34"/>
      <c r="J1098" s="34"/>
      <c r="K1098" s="33"/>
    </row>
    <row r="1099" spans="1:11" ht="12.75">
      <c r="A1099" s="2"/>
      <c r="B1099" s="2"/>
      <c r="C1099" s="2"/>
      <c r="D1099" s="34"/>
      <c r="E1099" s="34"/>
      <c r="F1099" s="34"/>
      <c r="G1099" s="34"/>
      <c r="H1099" s="34"/>
      <c r="I1099" s="34"/>
      <c r="J1099" s="34"/>
      <c r="K1099" s="33"/>
    </row>
    <row r="1100" spans="1:11" ht="12.75">
      <c r="A1100" s="2"/>
      <c r="B1100" s="2"/>
      <c r="C1100" s="2"/>
      <c r="D1100" s="34"/>
      <c r="E1100" s="34"/>
      <c r="F1100" s="34"/>
      <c r="G1100" s="34"/>
      <c r="H1100" s="34"/>
      <c r="I1100" s="34"/>
      <c r="J1100" s="34"/>
      <c r="K1100" s="33"/>
    </row>
    <row r="1101" spans="1:11" ht="12.75">
      <c r="A1101" s="2"/>
      <c r="B1101" s="2"/>
      <c r="C1101" s="2"/>
      <c r="D1101" s="34"/>
      <c r="E1101" s="34"/>
      <c r="F1101" s="34"/>
      <c r="G1101" s="34"/>
      <c r="H1101" s="34"/>
      <c r="I1101" s="34"/>
      <c r="J1101" s="34"/>
      <c r="K1101" s="33"/>
    </row>
    <row r="1102" spans="1:11" ht="12.75">
      <c r="A1102" s="2"/>
      <c r="B1102" s="2"/>
      <c r="C1102" s="2"/>
      <c r="D1102" s="34"/>
      <c r="E1102" s="34"/>
      <c r="F1102" s="34"/>
      <c r="G1102" s="34"/>
      <c r="H1102" s="34"/>
      <c r="I1102" s="34"/>
      <c r="J1102" s="34"/>
      <c r="K1102" s="33"/>
    </row>
    <row r="1103" spans="1:11" ht="12.75">
      <c r="A1103" s="2"/>
      <c r="B1103" s="2"/>
      <c r="C1103" s="2"/>
      <c r="D1103" s="34"/>
      <c r="E1103" s="34"/>
      <c r="F1103" s="34"/>
      <c r="G1103" s="34"/>
      <c r="H1103" s="34"/>
      <c r="I1103" s="34"/>
      <c r="J1103" s="34"/>
      <c r="K1103" s="33"/>
    </row>
    <row r="1104" spans="1:11" ht="12.75">
      <c r="A1104" s="2"/>
      <c r="B1104" s="2"/>
      <c r="C1104" s="2"/>
      <c r="D1104" s="34"/>
      <c r="E1104" s="34"/>
      <c r="F1104" s="34"/>
      <c r="G1104" s="34"/>
      <c r="H1104" s="34"/>
      <c r="I1104" s="34"/>
      <c r="J1104" s="34"/>
      <c r="K1104" s="33"/>
    </row>
    <row r="1105" spans="1:11" ht="12.75">
      <c r="A1105" s="2"/>
      <c r="B1105" s="2"/>
      <c r="C1105" s="2"/>
      <c r="D1105" s="34"/>
      <c r="E1105" s="34"/>
      <c r="F1105" s="34"/>
      <c r="G1105" s="34"/>
      <c r="H1105" s="34"/>
      <c r="I1105" s="34"/>
      <c r="J1105" s="34"/>
      <c r="K1105" s="33"/>
    </row>
    <row r="1106" spans="1:11" ht="12.75">
      <c r="A1106" s="2"/>
      <c r="B1106" s="2"/>
      <c r="C1106" s="2"/>
      <c r="D1106" s="34"/>
      <c r="E1106" s="34"/>
      <c r="F1106" s="34"/>
      <c r="G1106" s="34"/>
      <c r="H1106" s="34"/>
      <c r="I1106" s="34"/>
      <c r="J1106" s="34"/>
      <c r="K1106" s="33"/>
    </row>
    <row r="1107" spans="1:11" ht="12.75">
      <c r="A1107" s="2"/>
      <c r="B1107" s="2"/>
      <c r="C1107" s="2"/>
      <c r="D1107" s="34"/>
      <c r="E1107" s="34"/>
      <c r="F1107" s="34"/>
      <c r="G1107" s="34"/>
      <c r="H1107" s="34"/>
      <c r="I1107" s="34"/>
      <c r="J1107" s="34"/>
      <c r="K1107" s="33"/>
    </row>
    <row r="1108" spans="1:11" ht="12.75">
      <c r="A1108" s="2"/>
      <c r="B1108" s="2"/>
      <c r="C1108" s="2"/>
      <c r="D1108" s="34"/>
      <c r="E1108" s="34"/>
      <c r="F1108" s="34"/>
      <c r="G1108" s="34"/>
      <c r="H1108" s="34"/>
      <c r="I1108" s="34"/>
      <c r="J1108" s="34"/>
      <c r="K1108" s="33"/>
    </row>
    <row r="1109" spans="1:11" ht="12.75">
      <c r="A1109" s="2"/>
      <c r="B1109" s="2"/>
      <c r="C1109" s="2"/>
      <c r="D1109" s="34"/>
      <c r="E1109" s="34"/>
      <c r="F1109" s="34"/>
      <c r="G1109" s="34"/>
      <c r="H1109" s="34"/>
      <c r="I1109" s="34"/>
      <c r="J1109" s="34"/>
      <c r="K1109" s="33"/>
    </row>
    <row r="1110" spans="1:11" ht="12.75">
      <c r="A1110" s="2"/>
      <c r="B1110" s="2"/>
      <c r="C1110" s="2"/>
      <c r="D1110" s="34"/>
      <c r="E1110" s="34"/>
      <c r="F1110" s="34"/>
      <c r="G1110" s="34"/>
      <c r="H1110" s="34"/>
      <c r="I1110" s="34"/>
      <c r="J1110" s="34"/>
      <c r="K1110" s="33"/>
    </row>
    <row r="1111" spans="1:11" ht="12.75">
      <c r="A1111" s="2"/>
      <c r="B1111" s="2"/>
      <c r="C1111" s="2"/>
      <c r="D1111" s="34"/>
      <c r="E1111" s="34"/>
      <c r="F1111" s="34"/>
      <c r="G1111" s="34"/>
      <c r="H1111" s="34"/>
      <c r="I1111" s="34"/>
      <c r="J1111" s="34"/>
      <c r="K1111" s="33"/>
    </row>
    <row r="1112" spans="1:11" ht="12.75">
      <c r="A1112" s="2"/>
      <c r="B1112" s="2"/>
      <c r="C1112" s="2"/>
      <c r="D1112" s="34"/>
      <c r="E1112" s="34"/>
      <c r="F1112" s="34"/>
      <c r="G1112" s="34"/>
      <c r="H1112" s="34"/>
      <c r="I1112" s="34"/>
      <c r="J1112" s="34"/>
      <c r="K1112" s="33"/>
    </row>
    <row r="1113" spans="1:11" ht="12.75">
      <c r="A1113" s="2"/>
      <c r="B1113" s="2"/>
      <c r="C1113" s="2"/>
      <c r="D1113" s="34"/>
      <c r="E1113" s="34"/>
      <c r="F1113" s="34"/>
      <c r="G1113" s="34"/>
      <c r="H1113" s="34"/>
      <c r="I1113" s="34"/>
      <c r="J1113" s="34"/>
      <c r="K1113" s="33"/>
    </row>
    <row r="1114" spans="1:11" ht="12.75">
      <c r="A1114" s="2"/>
      <c r="B1114" s="2"/>
      <c r="C1114" s="2"/>
      <c r="D1114" s="34"/>
      <c r="E1114" s="34"/>
      <c r="F1114" s="34"/>
      <c r="G1114" s="34"/>
      <c r="H1114" s="34"/>
      <c r="I1114" s="34"/>
      <c r="J1114" s="34"/>
      <c r="K1114" s="33"/>
    </row>
    <row r="1115" spans="1:11" ht="12.75">
      <c r="A1115" s="2"/>
      <c r="B1115" s="2"/>
      <c r="C1115" s="2"/>
      <c r="D1115" s="34"/>
      <c r="E1115" s="34"/>
      <c r="F1115" s="34"/>
      <c r="G1115" s="34"/>
      <c r="H1115" s="34"/>
      <c r="I1115" s="34"/>
      <c r="J1115" s="34"/>
      <c r="K1115" s="33"/>
    </row>
    <row r="1116" spans="1:11" ht="12.75">
      <c r="A1116" s="2"/>
      <c r="B1116" s="2"/>
      <c r="C1116" s="2"/>
      <c r="D1116" s="34"/>
      <c r="E1116" s="34"/>
      <c r="F1116" s="34"/>
      <c r="G1116" s="34"/>
      <c r="H1116" s="34"/>
      <c r="I1116" s="34"/>
      <c r="J1116" s="34"/>
      <c r="K1116" s="33"/>
    </row>
    <row r="1117" spans="1:11" ht="12.75">
      <c r="A1117" s="2"/>
      <c r="B1117" s="2"/>
      <c r="C1117" s="2"/>
      <c r="D1117" s="34"/>
      <c r="E1117" s="34"/>
      <c r="F1117" s="34"/>
      <c r="G1117" s="34"/>
      <c r="H1117" s="34"/>
      <c r="I1117" s="34"/>
      <c r="J1117" s="34"/>
      <c r="K1117" s="33"/>
    </row>
    <row r="1118" spans="1:11" ht="12.75">
      <c r="A1118" s="2"/>
      <c r="B1118" s="2"/>
      <c r="C1118" s="2"/>
      <c r="D1118" s="34"/>
      <c r="E1118" s="34"/>
      <c r="F1118" s="34"/>
      <c r="G1118" s="34"/>
      <c r="H1118" s="34"/>
      <c r="I1118" s="34"/>
      <c r="J1118" s="34"/>
      <c r="K1118" s="33"/>
    </row>
    <row r="1119" spans="1:11" ht="12.75">
      <c r="A1119" s="2"/>
      <c r="B1119" s="2"/>
      <c r="C1119" s="2"/>
      <c r="D1119" s="34"/>
      <c r="E1119" s="34"/>
      <c r="F1119" s="34"/>
      <c r="G1119" s="34"/>
      <c r="H1119" s="34"/>
      <c r="I1119" s="34"/>
      <c r="J1119" s="34"/>
      <c r="K1119" s="33"/>
    </row>
    <row r="1120" spans="1:11" ht="12.75">
      <c r="A1120" s="2"/>
      <c r="B1120" s="2"/>
      <c r="C1120" s="2"/>
      <c r="D1120" s="34"/>
      <c r="E1120" s="34"/>
      <c r="F1120" s="34"/>
      <c r="G1120" s="34"/>
      <c r="H1120" s="34"/>
      <c r="I1120" s="34"/>
      <c r="J1120" s="34"/>
      <c r="K1120" s="33"/>
    </row>
    <row r="1121" spans="1:11" ht="12.75">
      <c r="A1121" s="2"/>
      <c r="B1121" s="2"/>
      <c r="C1121" s="2"/>
      <c r="D1121" s="34"/>
      <c r="E1121" s="34"/>
      <c r="F1121" s="34"/>
      <c r="G1121" s="34"/>
      <c r="H1121" s="34"/>
      <c r="I1121" s="34"/>
      <c r="J1121" s="34"/>
      <c r="K1121" s="33"/>
    </row>
    <row r="1122" spans="1:11" ht="12.75">
      <c r="A1122" s="2"/>
      <c r="B1122" s="2"/>
      <c r="C1122" s="2"/>
      <c r="D1122" s="34"/>
      <c r="E1122" s="34"/>
      <c r="F1122" s="34"/>
      <c r="G1122" s="34"/>
      <c r="H1122" s="34"/>
      <c r="I1122" s="34"/>
      <c r="J1122" s="34"/>
      <c r="K1122" s="33"/>
    </row>
    <row r="1123" spans="1:11" ht="12.75">
      <c r="A1123" s="2"/>
      <c r="B1123" s="2"/>
      <c r="C1123" s="2"/>
      <c r="D1123" s="34"/>
      <c r="E1123" s="34"/>
      <c r="F1123" s="34"/>
      <c r="G1123" s="34"/>
      <c r="H1123" s="34"/>
      <c r="I1123" s="34"/>
      <c r="J1123" s="34"/>
      <c r="K1123" s="33"/>
    </row>
    <row r="1124" spans="1:11" ht="12.75">
      <c r="A1124" s="2"/>
      <c r="B1124" s="2"/>
      <c r="C1124" s="2"/>
      <c r="D1124" s="34"/>
      <c r="E1124" s="34"/>
      <c r="F1124" s="34"/>
      <c r="G1124" s="34"/>
      <c r="H1124" s="34"/>
      <c r="I1124" s="34"/>
      <c r="J1124" s="34"/>
      <c r="K1124" s="33"/>
    </row>
    <row r="1125" spans="1:11" ht="12.75">
      <c r="A1125" s="2"/>
      <c r="B1125" s="2"/>
      <c r="C1125" s="2"/>
      <c r="D1125" s="34"/>
      <c r="E1125" s="34"/>
      <c r="F1125" s="34"/>
      <c r="G1125" s="34"/>
      <c r="H1125" s="34"/>
      <c r="I1125" s="34"/>
      <c r="J1125" s="34"/>
      <c r="K1125" s="33"/>
    </row>
    <row r="1126" spans="1:11" ht="12.75">
      <c r="A1126" s="2"/>
      <c r="B1126" s="2"/>
      <c r="C1126" s="2"/>
      <c r="D1126" s="34"/>
      <c r="E1126" s="34"/>
      <c r="F1126" s="34"/>
      <c r="G1126" s="34"/>
      <c r="H1126" s="34"/>
      <c r="I1126" s="34"/>
      <c r="J1126" s="34"/>
      <c r="K1126" s="33"/>
    </row>
    <row r="1127" spans="1:11" ht="12.75">
      <c r="A1127" s="2"/>
      <c r="B1127" s="2"/>
      <c r="C1127" s="2"/>
      <c r="D1127" s="34"/>
      <c r="E1127" s="34"/>
      <c r="F1127" s="34"/>
      <c r="G1127" s="34"/>
      <c r="H1127" s="34"/>
      <c r="I1127" s="34"/>
      <c r="J1127" s="34"/>
      <c r="K1127" s="33"/>
    </row>
    <row r="1128" spans="1:11" ht="12.75">
      <c r="A1128" s="2"/>
      <c r="B1128" s="2"/>
      <c r="C1128" s="2"/>
      <c r="D1128" s="34"/>
      <c r="E1128" s="34"/>
      <c r="F1128" s="34"/>
      <c r="G1128" s="34"/>
      <c r="H1128" s="34"/>
      <c r="I1128" s="34"/>
      <c r="J1128" s="34"/>
      <c r="K1128" s="33"/>
    </row>
    <row r="1129" spans="1:11" ht="12.75">
      <c r="A1129" s="2"/>
      <c r="B1129" s="2"/>
      <c r="C1129" s="2"/>
      <c r="D1129" s="34"/>
      <c r="E1129" s="34"/>
      <c r="F1129" s="34"/>
      <c r="G1129" s="34"/>
      <c r="H1129" s="34"/>
      <c r="I1129" s="34"/>
      <c r="J1129" s="34"/>
      <c r="K1129" s="33"/>
    </row>
    <row r="1130" spans="1:11" ht="12.75">
      <c r="A1130" s="2"/>
      <c r="B1130" s="2"/>
      <c r="C1130" s="2"/>
      <c r="D1130" s="34"/>
      <c r="E1130" s="34"/>
      <c r="F1130" s="34"/>
      <c r="G1130" s="34"/>
      <c r="H1130" s="34"/>
      <c r="I1130" s="34"/>
      <c r="J1130" s="34"/>
      <c r="K1130" s="33"/>
    </row>
    <row r="1131" spans="1:11" ht="12.75">
      <c r="A1131" s="2"/>
      <c r="B1131" s="2"/>
      <c r="C1131" s="2"/>
      <c r="D1131" s="34"/>
      <c r="E1131" s="34"/>
      <c r="F1131" s="34"/>
      <c r="G1131" s="34"/>
      <c r="H1131" s="34"/>
      <c r="I1131" s="34"/>
      <c r="J1131" s="34"/>
      <c r="K1131" s="33"/>
    </row>
    <row r="1132" spans="1:11" ht="12.75">
      <c r="A1132" s="2"/>
      <c r="B1132" s="2"/>
      <c r="C1132" s="2"/>
      <c r="D1132" s="34"/>
      <c r="E1132" s="34"/>
      <c r="F1132" s="34"/>
      <c r="G1132" s="34"/>
      <c r="H1132" s="34"/>
      <c r="I1132" s="34"/>
      <c r="J1132" s="34"/>
      <c r="K1132" s="33"/>
    </row>
    <row r="1133" spans="1:11" ht="12.75">
      <c r="A1133" s="2"/>
      <c r="B1133" s="2"/>
      <c r="C1133" s="2"/>
      <c r="D1133" s="34"/>
      <c r="E1133" s="34"/>
      <c r="F1133" s="34"/>
      <c r="G1133" s="34"/>
      <c r="H1133" s="34"/>
      <c r="I1133" s="34"/>
      <c r="J1133" s="34"/>
      <c r="K1133" s="33"/>
    </row>
    <row r="1134" spans="1:11" ht="12.75">
      <c r="A1134" s="2"/>
      <c r="B1134" s="2"/>
      <c r="C1134" s="2"/>
      <c r="D1134" s="34"/>
      <c r="E1134" s="34"/>
      <c r="F1134" s="34"/>
      <c r="G1134" s="34"/>
      <c r="H1134" s="34"/>
      <c r="I1134" s="34"/>
      <c r="J1134" s="34"/>
      <c r="K1134" s="33"/>
    </row>
    <row r="1135" spans="1:11" ht="12.75">
      <c r="A1135" s="2"/>
      <c r="B1135" s="2"/>
      <c r="C1135" s="2"/>
      <c r="D1135" s="34"/>
      <c r="E1135" s="34"/>
      <c r="F1135" s="34"/>
      <c r="G1135" s="34"/>
      <c r="H1135" s="34"/>
      <c r="I1135" s="34"/>
      <c r="J1135" s="34"/>
      <c r="K1135" s="33"/>
    </row>
    <row r="1136" spans="1:11" ht="12.75">
      <c r="A1136" s="2"/>
      <c r="B1136" s="2"/>
      <c r="C1136" s="2"/>
      <c r="D1136" s="34"/>
      <c r="E1136" s="34"/>
      <c r="F1136" s="34"/>
      <c r="G1136" s="34"/>
      <c r="H1136" s="34"/>
      <c r="I1136" s="34"/>
      <c r="J1136" s="34"/>
      <c r="K1136" s="33"/>
    </row>
    <row r="1137" spans="1:11" ht="12.75">
      <c r="A1137" s="2"/>
      <c r="B1137" s="2"/>
      <c r="C1137" s="2"/>
      <c r="D1137" s="34"/>
      <c r="E1137" s="34"/>
      <c r="F1137" s="34"/>
      <c r="G1137" s="34"/>
      <c r="H1137" s="34"/>
      <c r="I1137" s="34"/>
      <c r="J1137" s="34"/>
      <c r="K1137" s="33"/>
    </row>
    <row r="1138" spans="1:11" ht="12.75">
      <c r="A1138" s="2"/>
      <c r="B1138" s="2"/>
      <c r="C1138" s="2"/>
      <c r="D1138" s="34"/>
      <c r="E1138" s="34"/>
      <c r="F1138" s="34"/>
      <c r="G1138" s="34"/>
      <c r="H1138" s="34"/>
      <c r="I1138" s="34"/>
      <c r="J1138" s="34"/>
      <c r="K1138" s="33"/>
    </row>
    <row r="1139" spans="1:11" ht="12.75">
      <c r="A1139" s="2"/>
      <c r="B1139" s="2"/>
      <c r="C1139" s="2"/>
      <c r="D1139" s="34"/>
      <c r="E1139" s="34"/>
      <c r="F1139" s="34"/>
      <c r="G1139" s="34"/>
      <c r="H1139" s="34"/>
      <c r="I1139" s="34"/>
      <c r="J1139" s="34"/>
      <c r="K1139" s="33"/>
    </row>
    <row r="1140" spans="1:11" ht="12.75">
      <c r="A1140" s="2"/>
      <c r="B1140" s="2"/>
      <c r="C1140" s="2"/>
      <c r="D1140" s="34"/>
      <c r="E1140" s="34"/>
      <c r="F1140" s="34"/>
      <c r="G1140" s="34"/>
      <c r="H1140" s="34"/>
      <c r="I1140" s="34"/>
      <c r="J1140" s="34"/>
      <c r="K1140" s="33"/>
    </row>
    <row r="1141" spans="1:11" ht="12.75">
      <c r="A1141" s="2"/>
      <c r="B1141" s="2"/>
      <c r="C1141" s="2"/>
      <c r="D1141" s="34"/>
      <c r="E1141" s="34"/>
      <c r="F1141" s="34"/>
      <c r="G1141" s="34"/>
      <c r="H1141" s="34"/>
      <c r="I1141" s="34"/>
      <c r="J1141" s="34"/>
      <c r="K1141" s="33"/>
    </row>
    <row r="1142" spans="1:11" ht="12.75">
      <c r="A1142" s="2"/>
      <c r="B1142" s="2"/>
      <c r="C1142" s="2"/>
      <c r="D1142" s="34"/>
      <c r="E1142" s="34"/>
      <c r="F1142" s="34"/>
      <c r="G1142" s="34"/>
      <c r="H1142" s="34"/>
      <c r="I1142" s="34"/>
      <c r="J1142" s="34"/>
      <c r="K1142" s="33"/>
    </row>
    <row r="1143" spans="1:11" ht="12.75">
      <c r="A1143" s="2"/>
      <c r="B1143" s="2"/>
      <c r="C1143" s="2"/>
      <c r="D1143" s="34"/>
      <c r="E1143" s="34"/>
      <c r="F1143" s="34"/>
      <c r="G1143" s="34"/>
      <c r="H1143" s="34"/>
      <c r="I1143" s="34"/>
      <c r="J1143" s="34"/>
      <c r="K1143" s="33"/>
    </row>
    <row r="1144" spans="1:11" ht="12.75">
      <c r="A1144" s="2"/>
      <c r="B1144" s="2"/>
      <c r="C1144" s="2"/>
      <c r="D1144" s="34"/>
      <c r="E1144" s="34"/>
      <c r="F1144" s="34"/>
      <c r="G1144" s="34"/>
      <c r="H1144" s="34"/>
      <c r="I1144" s="34"/>
      <c r="J1144" s="34"/>
      <c r="K1144" s="33"/>
    </row>
    <row r="1145" spans="1:11" ht="12.75">
      <c r="A1145" s="2"/>
      <c r="B1145" s="2"/>
      <c r="C1145" s="2"/>
      <c r="D1145" s="34"/>
      <c r="E1145" s="34"/>
      <c r="F1145" s="34"/>
      <c r="G1145" s="34"/>
      <c r="H1145" s="34"/>
      <c r="I1145" s="34"/>
      <c r="J1145" s="34"/>
      <c r="K1145" s="33"/>
    </row>
    <row r="1146" spans="1:11" ht="12.75">
      <c r="A1146" s="2"/>
      <c r="B1146" s="2"/>
      <c r="C1146" s="2"/>
      <c r="D1146" s="34"/>
      <c r="E1146" s="34"/>
      <c r="F1146" s="34"/>
      <c r="G1146" s="34"/>
      <c r="H1146" s="34"/>
      <c r="I1146" s="34"/>
      <c r="J1146" s="34"/>
      <c r="K1146" s="33"/>
    </row>
    <row r="1147" spans="1:11" ht="12.75">
      <c r="A1147" s="2"/>
      <c r="B1147" s="2"/>
      <c r="C1147" s="2"/>
      <c r="D1147" s="34"/>
      <c r="E1147" s="34"/>
      <c r="F1147" s="34"/>
      <c r="G1147" s="34"/>
      <c r="H1147" s="34"/>
      <c r="I1147" s="34"/>
      <c r="J1147" s="34"/>
      <c r="K1147" s="33"/>
    </row>
    <row r="1148" spans="1:11" ht="12.75">
      <c r="A1148" s="2"/>
      <c r="B1148" s="2"/>
      <c r="C1148" s="2"/>
      <c r="D1148" s="34"/>
      <c r="E1148" s="34"/>
      <c r="F1148" s="34"/>
      <c r="G1148" s="34"/>
      <c r="H1148" s="34"/>
      <c r="I1148" s="34"/>
      <c r="J1148" s="34"/>
      <c r="K1148" s="33"/>
    </row>
    <row r="1149" spans="1:11" ht="12.75">
      <c r="A1149" s="2"/>
      <c r="B1149" s="2"/>
      <c r="C1149" s="2"/>
      <c r="D1149" s="34"/>
      <c r="E1149" s="34"/>
      <c r="F1149" s="34"/>
      <c r="G1149" s="34"/>
      <c r="H1149" s="34"/>
      <c r="I1149" s="34"/>
      <c r="J1149" s="34"/>
      <c r="K1149" s="33"/>
    </row>
    <row r="1150" spans="1:11" ht="12.75">
      <c r="A1150" s="2"/>
      <c r="B1150" s="2"/>
      <c r="C1150" s="2"/>
      <c r="D1150" s="34"/>
      <c r="E1150" s="34"/>
      <c r="F1150" s="34"/>
      <c r="G1150" s="34"/>
      <c r="H1150" s="34"/>
      <c r="I1150" s="34"/>
      <c r="J1150" s="34"/>
      <c r="K1150" s="33"/>
    </row>
    <row r="1151" spans="1:11" ht="12.75">
      <c r="A1151" s="2"/>
      <c r="B1151" s="2"/>
      <c r="C1151" s="2"/>
      <c r="D1151" s="34"/>
      <c r="E1151" s="34"/>
      <c r="F1151" s="34"/>
      <c r="G1151" s="34"/>
      <c r="H1151" s="34"/>
      <c r="I1151" s="34"/>
      <c r="J1151" s="34"/>
      <c r="K1151" s="33"/>
    </row>
    <row r="1152" spans="1:11" ht="12.75">
      <c r="A1152" s="2"/>
      <c r="B1152" s="2"/>
      <c r="C1152" s="2"/>
      <c r="D1152" s="34"/>
      <c r="E1152" s="34"/>
      <c r="F1152" s="34"/>
      <c r="G1152" s="34"/>
      <c r="H1152" s="34"/>
      <c r="I1152" s="34"/>
      <c r="J1152" s="34"/>
      <c r="K1152" s="33"/>
    </row>
    <row r="1153" spans="1:11" ht="12.75">
      <c r="A1153" s="2"/>
      <c r="B1153" s="2"/>
      <c r="C1153" s="2"/>
      <c r="D1153" s="34"/>
      <c r="E1153" s="34"/>
      <c r="F1153" s="34"/>
      <c r="G1153" s="34"/>
      <c r="H1153" s="34"/>
      <c r="I1153" s="34"/>
      <c r="J1153" s="34"/>
      <c r="K1153" s="33"/>
    </row>
    <row r="1154" spans="1:11" ht="12.75">
      <c r="A1154" s="2"/>
      <c r="B1154" s="2"/>
      <c r="C1154" s="2"/>
      <c r="D1154" s="34"/>
      <c r="E1154" s="34"/>
      <c r="F1154" s="34"/>
      <c r="G1154" s="34"/>
      <c r="H1154" s="34"/>
      <c r="I1154" s="34"/>
      <c r="J1154" s="34"/>
      <c r="K1154" s="33"/>
    </row>
    <row r="1155" spans="1:11" ht="12.75">
      <c r="A1155" s="2"/>
      <c r="B1155" s="2"/>
      <c r="C1155" s="2"/>
      <c r="D1155" s="34"/>
      <c r="E1155" s="34"/>
      <c r="F1155" s="34"/>
      <c r="G1155" s="34"/>
      <c r="H1155" s="34"/>
      <c r="I1155" s="34"/>
      <c r="J1155" s="34"/>
      <c r="K1155" s="33"/>
    </row>
    <row r="1156" spans="1:11" ht="12.75">
      <c r="A1156" s="2"/>
      <c r="B1156" s="2"/>
      <c r="C1156" s="2"/>
      <c r="D1156" s="34"/>
      <c r="E1156" s="34"/>
      <c r="F1156" s="34"/>
      <c r="G1156" s="34"/>
      <c r="H1156" s="34"/>
      <c r="I1156" s="34"/>
      <c r="J1156" s="34"/>
      <c r="K1156" s="33"/>
    </row>
    <row r="1157" spans="1:11" ht="12.75">
      <c r="A1157" s="2"/>
      <c r="B1157" s="2"/>
      <c r="C1157" s="2"/>
      <c r="D1157" s="34"/>
      <c r="E1157" s="34"/>
      <c r="F1157" s="34"/>
      <c r="G1157" s="34"/>
      <c r="H1157" s="34"/>
      <c r="I1157" s="34"/>
      <c r="J1157" s="34"/>
      <c r="K1157" s="33"/>
    </row>
    <row r="1158" spans="1:11" ht="12.75">
      <c r="A1158" s="2"/>
      <c r="B1158" s="2"/>
      <c r="C1158" s="2"/>
      <c r="D1158" s="34"/>
      <c r="E1158" s="34"/>
      <c r="F1158" s="34"/>
      <c r="G1158" s="34"/>
      <c r="H1158" s="34"/>
      <c r="I1158" s="34"/>
      <c r="J1158" s="34"/>
      <c r="K1158" s="33"/>
    </row>
    <row r="1159" spans="1:11" ht="12.75">
      <c r="A1159" s="2"/>
      <c r="B1159" s="2"/>
      <c r="C1159" s="2"/>
      <c r="D1159" s="34"/>
      <c r="E1159" s="34"/>
      <c r="F1159" s="34"/>
      <c r="G1159" s="34"/>
      <c r="H1159" s="34"/>
      <c r="I1159" s="34"/>
      <c r="J1159" s="34"/>
      <c r="K1159" s="33"/>
    </row>
    <row r="1160" spans="1:11" ht="12.75">
      <c r="A1160" s="2"/>
      <c r="B1160" s="2"/>
      <c r="C1160" s="2"/>
      <c r="D1160" s="34"/>
      <c r="E1160" s="34"/>
      <c r="F1160" s="34"/>
      <c r="G1160" s="34"/>
      <c r="H1160" s="34"/>
      <c r="I1160" s="34"/>
      <c r="J1160" s="34"/>
      <c r="K1160" s="33"/>
    </row>
    <row r="1161" spans="1:11" ht="12.75">
      <c r="A1161" s="2"/>
      <c r="B1161" s="2"/>
      <c r="C1161" s="2"/>
      <c r="D1161" s="34"/>
      <c r="E1161" s="34"/>
      <c r="F1161" s="34"/>
      <c r="G1161" s="34"/>
      <c r="H1161" s="34"/>
      <c r="I1161" s="34"/>
      <c r="J1161" s="34"/>
      <c r="K1161" s="33"/>
    </row>
    <row r="1162" spans="1:11" ht="12.75">
      <c r="A1162" s="2"/>
      <c r="B1162" s="2"/>
      <c r="C1162" s="2"/>
      <c r="D1162" s="34"/>
      <c r="E1162" s="34"/>
      <c r="F1162" s="34"/>
      <c r="G1162" s="34"/>
      <c r="H1162" s="34"/>
      <c r="I1162" s="34"/>
      <c r="J1162" s="34"/>
      <c r="K1162" s="33"/>
    </row>
    <row r="1163" spans="1:11" ht="12.75">
      <c r="A1163" s="2"/>
      <c r="B1163" s="2"/>
      <c r="C1163" s="2"/>
      <c r="D1163" s="34"/>
      <c r="E1163" s="34"/>
      <c r="F1163" s="34"/>
      <c r="G1163" s="34"/>
      <c r="H1163" s="34"/>
      <c r="I1163" s="34"/>
      <c r="J1163" s="34"/>
      <c r="K1163" s="33"/>
    </row>
    <row r="1164" spans="1:11" ht="12.75">
      <c r="A1164" s="2"/>
      <c r="B1164" s="2"/>
      <c r="C1164" s="2"/>
      <c r="D1164" s="34"/>
      <c r="E1164" s="34"/>
      <c r="F1164" s="34"/>
      <c r="G1164" s="34"/>
      <c r="H1164" s="34"/>
      <c r="I1164" s="34"/>
      <c r="J1164" s="34"/>
      <c r="K1164" s="33"/>
    </row>
    <row r="1165" spans="1:11" ht="12.75">
      <c r="A1165" s="2"/>
      <c r="B1165" s="2"/>
      <c r="C1165" s="2"/>
      <c r="D1165" s="34"/>
      <c r="E1165" s="34"/>
      <c r="F1165" s="34"/>
      <c r="G1165" s="34"/>
      <c r="H1165" s="34"/>
      <c r="I1165" s="34"/>
      <c r="J1165" s="34"/>
      <c r="K1165" s="33"/>
    </row>
    <row r="1166" spans="1:11" ht="12.75">
      <c r="A1166" s="2"/>
      <c r="B1166" s="2"/>
      <c r="C1166" s="2"/>
      <c r="D1166" s="34"/>
      <c r="E1166" s="34"/>
      <c r="F1166" s="34"/>
      <c r="G1166" s="34"/>
      <c r="H1166" s="34"/>
      <c r="I1166" s="34"/>
      <c r="J1166" s="34"/>
      <c r="K1166" s="33"/>
    </row>
    <row r="1167" spans="1:11" ht="12.75">
      <c r="A1167" s="2"/>
      <c r="B1167" s="2"/>
      <c r="C1167" s="2"/>
      <c r="D1167" s="34"/>
      <c r="E1167" s="34"/>
      <c r="F1167" s="34"/>
      <c r="G1167" s="34"/>
      <c r="H1167" s="34"/>
      <c r="I1167" s="34"/>
      <c r="J1167" s="34"/>
      <c r="K1167" s="33"/>
    </row>
    <row r="1168" spans="1:11" ht="12.75">
      <c r="A1168" s="2"/>
      <c r="B1168" s="2"/>
      <c r="C1168" s="2"/>
      <c r="D1168" s="34"/>
      <c r="E1168" s="34"/>
      <c r="F1168" s="34"/>
      <c r="G1168" s="34"/>
      <c r="H1168" s="34"/>
      <c r="I1168" s="34"/>
      <c r="J1168" s="34"/>
      <c r="K1168" s="33"/>
    </row>
    <row r="1169" spans="1:11" ht="12.75">
      <c r="A1169" s="2"/>
      <c r="B1169" s="2"/>
      <c r="C1169" s="2"/>
      <c r="D1169" s="34"/>
      <c r="E1169" s="34"/>
      <c r="F1169" s="34"/>
      <c r="G1169" s="34"/>
      <c r="H1169" s="34"/>
      <c r="I1169" s="34"/>
      <c r="J1169" s="34"/>
      <c r="K1169" s="33"/>
    </row>
    <row r="1170" spans="1:11" ht="12.75">
      <c r="A1170" s="2"/>
      <c r="B1170" s="2"/>
      <c r="C1170" s="2"/>
      <c r="D1170" s="34"/>
      <c r="E1170" s="34"/>
      <c r="F1170" s="34"/>
      <c r="G1170" s="34"/>
      <c r="H1170" s="34"/>
      <c r="I1170" s="34"/>
      <c r="J1170" s="34"/>
      <c r="K1170" s="33"/>
    </row>
    <row r="1171" spans="1:11" ht="12.75">
      <c r="A1171" s="2"/>
      <c r="B1171" s="2"/>
      <c r="C1171" s="2"/>
      <c r="D1171" s="34"/>
      <c r="E1171" s="34"/>
      <c r="F1171" s="34"/>
      <c r="G1171" s="34"/>
      <c r="H1171" s="34"/>
      <c r="I1171" s="34"/>
      <c r="J1171" s="34"/>
      <c r="K1171" s="33"/>
    </row>
    <row r="1172" spans="1:11" ht="12.75">
      <c r="A1172" s="2"/>
      <c r="B1172" s="2"/>
      <c r="C1172" s="2"/>
      <c r="D1172" s="34"/>
      <c r="E1172" s="34"/>
      <c r="F1172" s="34"/>
      <c r="G1172" s="34"/>
      <c r="H1172" s="34"/>
      <c r="I1172" s="34"/>
      <c r="J1172" s="34"/>
      <c r="K1172" s="33"/>
    </row>
    <row r="1173" spans="1:11" ht="12.75">
      <c r="A1173" s="2"/>
      <c r="B1173" s="2"/>
      <c r="C1173" s="2"/>
      <c r="D1173" s="34"/>
      <c r="E1173" s="34"/>
      <c r="F1173" s="34"/>
      <c r="G1173" s="34"/>
      <c r="H1173" s="34"/>
      <c r="I1173" s="34"/>
      <c r="J1173" s="34"/>
      <c r="K1173" s="33"/>
    </row>
    <row r="1174" spans="1:11" ht="12.75">
      <c r="A1174" s="2"/>
      <c r="B1174" s="2"/>
      <c r="C1174" s="2"/>
      <c r="D1174" s="34"/>
      <c r="E1174" s="34"/>
      <c r="F1174" s="34"/>
      <c r="G1174" s="34"/>
      <c r="H1174" s="34"/>
      <c r="I1174" s="34"/>
      <c r="J1174" s="34"/>
      <c r="K1174" s="33"/>
    </row>
    <row r="1175" spans="1:11" ht="12.75">
      <c r="A1175" s="2"/>
      <c r="B1175" s="2"/>
      <c r="C1175" s="2"/>
      <c r="D1175" s="34"/>
      <c r="E1175" s="34"/>
      <c r="F1175" s="34"/>
      <c r="G1175" s="34"/>
      <c r="H1175" s="34"/>
      <c r="I1175" s="34"/>
      <c r="J1175" s="34"/>
      <c r="K1175" s="33"/>
    </row>
    <row r="1176" spans="1:11" ht="12.75">
      <c r="A1176" s="2"/>
      <c r="B1176" s="2"/>
      <c r="C1176" s="2"/>
      <c r="D1176" s="34"/>
      <c r="E1176" s="34"/>
      <c r="F1176" s="34"/>
      <c r="G1176" s="34"/>
      <c r="H1176" s="34"/>
      <c r="I1176" s="34"/>
      <c r="J1176" s="34"/>
      <c r="K1176" s="33"/>
    </row>
    <row r="1177" spans="1:11" ht="12.75">
      <c r="A1177" s="2"/>
      <c r="B1177" s="2"/>
      <c r="C1177" s="2"/>
      <c r="D1177" s="34"/>
      <c r="E1177" s="34"/>
      <c r="F1177" s="34"/>
      <c r="G1177" s="34"/>
      <c r="H1177" s="34"/>
      <c r="I1177" s="34"/>
      <c r="J1177" s="34"/>
      <c r="K1177" s="33"/>
    </row>
    <row r="1178" spans="1:11" ht="12.75">
      <c r="A1178" s="2"/>
      <c r="B1178" s="2"/>
      <c r="C1178" s="2"/>
      <c r="D1178" s="34"/>
      <c r="E1178" s="34"/>
      <c r="F1178" s="34"/>
      <c r="G1178" s="34"/>
      <c r="H1178" s="34"/>
      <c r="I1178" s="34"/>
      <c r="J1178" s="34"/>
      <c r="K1178" s="33"/>
    </row>
    <row r="1179" spans="1:11" ht="12.75">
      <c r="A1179" s="2"/>
      <c r="B1179" s="2"/>
      <c r="C1179" s="2"/>
      <c r="D1179" s="34"/>
      <c r="E1179" s="34"/>
      <c r="F1179" s="34"/>
      <c r="G1179" s="34"/>
      <c r="H1179" s="34"/>
      <c r="I1179" s="34"/>
      <c r="J1179" s="34"/>
      <c r="K1179" s="33"/>
    </row>
    <row r="1180" spans="1:11" ht="12.75">
      <c r="A1180" s="2"/>
      <c r="B1180" s="2"/>
      <c r="C1180" s="2"/>
      <c r="D1180" s="34"/>
      <c r="E1180" s="34"/>
      <c r="F1180" s="34"/>
      <c r="G1180" s="34"/>
      <c r="H1180" s="34"/>
      <c r="I1180" s="34"/>
      <c r="J1180" s="34"/>
      <c r="K1180" s="33"/>
    </row>
    <row r="1181" spans="1:11" ht="12.75">
      <c r="A1181" s="2"/>
      <c r="B1181" s="2"/>
      <c r="C1181" s="2"/>
      <c r="D1181" s="34"/>
      <c r="E1181" s="34"/>
      <c r="F1181" s="34"/>
      <c r="G1181" s="34"/>
      <c r="H1181" s="34"/>
      <c r="I1181" s="34"/>
      <c r="J1181" s="34"/>
      <c r="K1181" s="33"/>
    </row>
    <row r="1182" spans="1:11" ht="12.75">
      <c r="A1182" s="2"/>
      <c r="B1182" s="2"/>
      <c r="C1182" s="2"/>
      <c r="D1182" s="34"/>
      <c r="E1182" s="34"/>
      <c r="F1182" s="34"/>
      <c r="G1182" s="34"/>
      <c r="H1182" s="34"/>
      <c r="I1182" s="34"/>
      <c r="J1182" s="34"/>
      <c r="K1182" s="33"/>
    </row>
    <row r="1183" spans="1:11" ht="12.75">
      <c r="A1183" s="2"/>
      <c r="B1183" s="2"/>
      <c r="C1183" s="2"/>
      <c r="D1183" s="34"/>
      <c r="E1183" s="34"/>
      <c r="F1183" s="34"/>
      <c r="G1183" s="34"/>
      <c r="H1183" s="34"/>
      <c r="I1183" s="34"/>
      <c r="J1183" s="34"/>
      <c r="K1183" s="33"/>
    </row>
    <row r="1184" spans="1:11" ht="12.75">
      <c r="A1184" s="2"/>
      <c r="B1184" s="2"/>
      <c r="C1184" s="2"/>
      <c r="D1184" s="34"/>
      <c r="E1184" s="34"/>
      <c r="F1184" s="34"/>
      <c r="G1184" s="34"/>
      <c r="H1184" s="34"/>
      <c r="I1184" s="34"/>
      <c r="J1184" s="34"/>
      <c r="K1184" s="33"/>
    </row>
    <row r="1185" spans="1:11" ht="12.75">
      <c r="A1185" s="2"/>
      <c r="B1185" s="2"/>
      <c r="C1185" s="2"/>
      <c r="D1185" s="34"/>
      <c r="E1185" s="34"/>
      <c r="F1185" s="34"/>
      <c r="G1185" s="34"/>
      <c r="H1185" s="34"/>
      <c r="I1185" s="34"/>
      <c r="J1185" s="34"/>
      <c r="K1185" s="33"/>
    </row>
    <row r="1186" spans="1:11" ht="12.75">
      <c r="A1186" s="2"/>
      <c r="B1186" s="2"/>
      <c r="C1186" s="2"/>
      <c r="D1186" s="34"/>
      <c r="E1186" s="34"/>
      <c r="F1186" s="34"/>
      <c r="G1186" s="34"/>
      <c r="H1186" s="34"/>
      <c r="I1186" s="34"/>
      <c r="J1186" s="34"/>
      <c r="K1186" s="33"/>
    </row>
    <row r="1187" spans="1:11" ht="12.75">
      <c r="A1187" s="2"/>
      <c r="B1187" s="2"/>
      <c r="C1187" s="2"/>
      <c r="D1187" s="34"/>
      <c r="E1187" s="34"/>
      <c r="F1187" s="34"/>
      <c r="G1187" s="34"/>
      <c r="H1187" s="34"/>
      <c r="I1187" s="34"/>
      <c r="J1187" s="34"/>
      <c r="K1187" s="33"/>
    </row>
    <row r="1188" spans="1:11" ht="12.75">
      <c r="A1188" s="2"/>
      <c r="B1188" s="2"/>
      <c r="C1188" s="2"/>
      <c r="D1188" s="34"/>
      <c r="E1188" s="34"/>
      <c r="F1188" s="34"/>
      <c r="G1188" s="34"/>
      <c r="H1188" s="34"/>
      <c r="I1188" s="34"/>
      <c r="J1188" s="34"/>
      <c r="K1188" s="33"/>
    </row>
    <row r="1189" spans="1:11" ht="12.75">
      <c r="A1189" s="2"/>
      <c r="B1189" s="2"/>
      <c r="C1189" s="2"/>
      <c r="D1189" s="34"/>
      <c r="E1189" s="34"/>
      <c r="F1189" s="34"/>
      <c r="G1189" s="34"/>
      <c r="H1189" s="34"/>
      <c r="I1189" s="34"/>
      <c r="J1189" s="34"/>
      <c r="K1189" s="33"/>
    </row>
    <row r="1190" spans="1:11" ht="12.75">
      <c r="A1190" s="2"/>
      <c r="B1190" s="2"/>
      <c r="C1190" s="2"/>
      <c r="D1190" s="34"/>
      <c r="E1190" s="34"/>
      <c r="F1190" s="34"/>
      <c r="G1190" s="34"/>
      <c r="H1190" s="34"/>
      <c r="I1190" s="34"/>
      <c r="J1190" s="34"/>
      <c r="K1190" s="33"/>
    </row>
    <row r="1191" spans="1:11" ht="12.75">
      <c r="A1191" s="2"/>
      <c r="B1191" s="2"/>
      <c r="C1191" s="2"/>
      <c r="D1191" s="34"/>
      <c r="E1191" s="34"/>
      <c r="F1191" s="34"/>
      <c r="G1191" s="34"/>
      <c r="H1191" s="34"/>
      <c r="I1191" s="34"/>
      <c r="J1191" s="34"/>
      <c r="K1191" s="33"/>
    </row>
    <row r="1192" spans="1:11" ht="12.75">
      <c r="A1192" s="2"/>
      <c r="B1192" s="2"/>
      <c r="C1192" s="2"/>
      <c r="D1192" s="34"/>
      <c r="E1192" s="34"/>
      <c r="F1192" s="34"/>
      <c r="G1192" s="34"/>
      <c r="H1192" s="34"/>
      <c r="I1192" s="34"/>
      <c r="J1192" s="34"/>
      <c r="K1192" s="33"/>
    </row>
    <row r="1193" spans="1:11" ht="12.75">
      <c r="A1193" s="2"/>
      <c r="B1193" s="2"/>
      <c r="C1193" s="2"/>
      <c r="D1193" s="34"/>
      <c r="E1193" s="34"/>
      <c r="F1193" s="34"/>
      <c r="G1193" s="34"/>
      <c r="H1193" s="34"/>
      <c r="I1193" s="34"/>
      <c r="J1193" s="34"/>
      <c r="K1193" s="33"/>
    </row>
    <row r="1194" spans="1:11" ht="12.75">
      <c r="A1194" s="2"/>
      <c r="B1194" s="2"/>
      <c r="C1194" s="2"/>
      <c r="D1194" s="34"/>
      <c r="E1194" s="34"/>
      <c r="F1194" s="34"/>
      <c r="G1194" s="34"/>
      <c r="H1194" s="34"/>
      <c r="I1194" s="34"/>
      <c r="J1194" s="34"/>
      <c r="K1194" s="33"/>
    </row>
    <row r="1195" spans="1:11" ht="12.75">
      <c r="A1195" s="2"/>
      <c r="B1195" s="2"/>
      <c r="C1195" s="2"/>
      <c r="D1195" s="34"/>
      <c r="E1195" s="34"/>
      <c r="F1195" s="34"/>
      <c r="G1195" s="34"/>
      <c r="H1195" s="34"/>
      <c r="I1195" s="34"/>
      <c r="J1195" s="34"/>
      <c r="K1195" s="33"/>
    </row>
    <row r="1196" spans="1:11" ht="12.75">
      <c r="A1196" s="2"/>
      <c r="B1196" s="2"/>
      <c r="C1196" s="2"/>
      <c r="D1196" s="34"/>
      <c r="E1196" s="34"/>
      <c r="F1196" s="34"/>
      <c r="G1196" s="34"/>
      <c r="H1196" s="34"/>
      <c r="I1196" s="34"/>
      <c r="J1196" s="34"/>
      <c r="K1196" s="33"/>
    </row>
    <row r="1197" spans="1:11" ht="12.75">
      <c r="A1197" s="2"/>
      <c r="B1197" s="2"/>
      <c r="C1197" s="2"/>
      <c r="D1197" s="34"/>
      <c r="E1197" s="34"/>
      <c r="F1197" s="34"/>
      <c r="G1197" s="34"/>
      <c r="H1197" s="34"/>
      <c r="I1197" s="34"/>
      <c r="J1197" s="34"/>
      <c r="K1197" s="33"/>
    </row>
    <row r="1198" spans="1:11" ht="12.75">
      <c r="A1198" s="2"/>
      <c r="B1198" s="2"/>
      <c r="C1198" s="2"/>
      <c r="D1198" s="34"/>
      <c r="E1198" s="34"/>
      <c r="F1198" s="34"/>
      <c r="G1198" s="34"/>
      <c r="H1198" s="34"/>
      <c r="I1198" s="34"/>
      <c r="J1198" s="34"/>
      <c r="K1198" s="33"/>
    </row>
    <row r="1199" spans="1:11" ht="12.75">
      <c r="A1199" s="2"/>
      <c r="B1199" s="2"/>
      <c r="C1199" s="2"/>
      <c r="D1199" s="34"/>
      <c r="E1199" s="34"/>
      <c r="F1199" s="34"/>
      <c r="G1199" s="34"/>
      <c r="H1199" s="34"/>
      <c r="I1199" s="34"/>
      <c r="J1199" s="34"/>
      <c r="K1199" s="33"/>
    </row>
    <row r="1200" spans="1:11" ht="12.75">
      <c r="A1200" s="2"/>
      <c r="B1200" s="2"/>
      <c r="C1200" s="2"/>
      <c r="D1200" s="34"/>
      <c r="E1200" s="34"/>
      <c r="F1200" s="34"/>
      <c r="G1200" s="34"/>
      <c r="H1200" s="34"/>
      <c r="I1200" s="34"/>
      <c r="J1200" s="34"/>
      <c r="K1200" s="33"/>
    </row>
    <row r="1201" spans="1:11" ht="12.75">
      <c r="A1201" s="2"/>
      <c r="B1201" s="2"/>
      <c r="C1201" s="2"/>
      <c r="D1201" s="34"/>
      <c r="E1201" s="34"/>
      <c r="F1201" s="34"/>
      <c r="G1201" s="34"/>
      <c r="H1201" s="34"/>
      <c r="I1201" s="34"/>
      <c r="J1201" s="34"/>
      <c r="K1201" s="33"/>
    </row>
    <row r="1202" spans="1:11" ht="12.75">
      <c r="A1202" s="2"/>
      <c r="B1202" s="2"/>
      <c r="C1202" s="2"/>
      <c r="D1202" s="34"/>
      <c r="E1202" s="34"/>
      <c r="F1202" s="34"/>
      <c r="G1202" s="34"/>
      <c r="H1202" s="34"/>
      <c r="I1202" s="34"/>
      <c r="J1202" s="34"/>
      <c r="K1202" s="33"/>
    </row>
    <row r="1203" spans="1:11" ht="12.75">
      <c r="A1203" s="2"/>
      <c r="B1203" s="2"/>
      <c r="C1203" s="2"/>
      <c r="D1203" s="34"/>
      <c r="E1203" s="34"/>
      <c r="F1203" s="34"/>
      <c r="G1203" s="34"/>
      <c r="H1203" s="34"/>
      <c r="I1203" s="34"/>
      <c r="J1203" s="34"/>
      <c r="K1203" s="33"/>
    </row>
    <row r="1204" spans="1:11" ht="12.75">
      <c r="A1204" s="2"/>
      <c r="B1204" s="2"/>
      <c r="C1204" s="2"/>
      <c r="D1204" s="34"/>
      <c r="E1204" s="34"/>
      <c r="F1204" s="34"/>
      <c r="G1204" s="34"/>
      <c r="H1204" s="34"/>
      <c r="I1204" s="34"/>
      <c r="J1204" s="34"/>
      <c r="K1204" s="33"/>
    </row>
    <row r="1205" spans="1:11" ht="12.75">
      <c r="A1205" s="2"/>
      <c r="B1205" s="2"/>
      <c r="C1205" s="2"/>
      <c r="D1205" s="34"/>
      <c r="E1205" s="34"/>
      <c r="F1205" s="34"/>
      <c r="G1205" s="34"/>
      <c r="H1205" s="34"/>
      <c r="I1205" s="34"/>
      <c r="J1205" s="34"/>
      <c r="K1205" s="33"/>
    </row>
    <row r="1206" spans="1:11" ht="12.75">
      <c r="A1206" s="2"/>
      <c r="B1206" s="2"/>
      <c r="C1206" s="2"/>
      <c r="D1206" s="34"/>
      <c r="E1206" s="34"/>
      <c r="F1206" s="34"/>
      <c r="G1206" s="34"/>
      <c r="H1206" s="34"/>
      <c r="I1206" s="34"/>
      <c r="J1206" s="34"/>
      <c r="K1206" s="33"/>
    </row>
    <row r="1207" spans="1:11" ht="12.75">
      <c r="A1207" s="2"/>
      <c r="B1207" s="2"/>
      <c r="C1207" s="2"/>
      <c r="D1207" s="34"/>
      <c r="E1207" s="34"/>
      <c r="F1207" s="34"/>
      <c r="G1207" s="34"/>
      <c r="H1207" s="34"/>
      <c r="I1207" s="34"/>
      <c r="J1207" s="34"/>
      <c r="K1207" s="33"/>
    </row>
    <row r="1208" spans="1:11" ht="12.75">
      <c r="A1208" s="2"/>
      <c r="B1208" s="2"/>
      <c r="C1208" s="2"/>
      <c r="D1208" s="34"/>
      <c r="E1208" s="34"/>
      <c r="F1208" s="34"/>
      <c r="G1208" s="34"/>
      <c r="H1208" s="34"/>
      <c r="I1208" s="34"/>
      <c r="J1208" s="34"/>
      <c r="K1208" s="33"/>
    </row>
    <row r="1209" spans="1:11" ht="12.75">
      <c r="A1209" s="2"/>
      <c r="B1209" s="2"/>
      <c r="C1209" s="2"/>
      <c r="D1209" s="34"/>
      <c r="E1209" s="34"/>
      <c r="F1209" s="34"/>
      <c r="G1209" s="34"/>
      <c r="H1209" s="34"/>
      <c r="I1209" s="34"/>
      <c r="J1209" s="34"/>
      <c r="K1209" s="33"/>
    </row>
    <row r="1210" spans="1:11" ht="12.75">
      <c r="A1210" s="2"/>
      <c r="B1210" s="2"/>
      <c r="C1210" s="2"/>
      <c r="D1210" s="34"/>
      <c r="E1210" s="34"/>
      <c r="F1210" s="34"/>
      <c r="G1210" s="34"/>
      <c r="H1210" s="34"/>
      <c r="I1210" s="34"/>
      <c r="J1210" s="34"/>
      <c r="K1210" s="33"/>
    </row>
    <row r="1211" spans="1:11" ht="12.75">
      <c r="A1211" s="2"/>
      <c r="B1211" s="2"/>
      <c r="C1211" s="2"/>
      <c r="D1211" s="34"/>
      <c r="E1211" s="34"/>
      <c r="F1211" s="34"/>
      <c r="G1211" s="34"/>
      <c r="H1211" s="34"/>
      <c r="I1211" s="34"/>
      <c r="J1211" s="34"/>
      <c r="K1211" s="33"/>
    </row>
    <row r="1212" spans="1:11" ht="12.75">
      <c r="A1212" s="2"/>
      <c r="B1212" s="2"/>
      <c r="C1212" s="2"/>
      <c r="D1212" s="34"/>
      <c r="E1212" s="34"/>
      <c r="F1212" s="34"/>
      <c r="G1212" s="34"/>
      <c r="H1212" s="34"/>
      <c r="I1212" s="34"/>
      <c r="J1212" s="34"/>
      <c r="K1212" s="33"/>
    </row>
    <row r="1213" spans="1:11" ht="12.75">
      <c r="A1213" s="2"/>
      <c r="B1213" s="2"/>
      <c r="C1213" s="2"/>
      <c r="D1213" s="34"/>
      <c r="E1213" s="34"/>
      <c r="F1213" s="34"/>
      <c r="G1213" s="34"/>
      <c r="H1213" s="34"/>
      <c r="I1213" s="34"/>
      <c r="J1213" s="34"/>
      <c r="K1213" s="33"/>
    </row>
    <row r="1214" spans="1:11" ht="12.75">
      <c r="A1214" s="2"/>
      <c r="B1214" s="2"/>
      <c r="C1214" s="2"/>
      <c r="D1214" s="34"/>
      <c r="E1214" s="34"/>
      <c r="F1214" s="34"/>
      <c r="G1214" s="34"/>
      <c r="H1214" s="34"/>
      <c r="I1214" s="34"/>
      <c r="J1214" s="34"/>
      <c r="K1214" s="33"/>
    </row>
    <row r="1215" spans="1:11" ht="12.75">
      <c r="A1215" s="2"/>
      <c r="B1215" s="2"/>
      <c r="C1215" s="2"/>
      <c r="D1215" s="34"/>
      <c r="E1215" s="34"/>
      <c r="F1215" s="34"/>
      <c r="G1215" s="34"/>
      <c r="H1215" s="34"/>
      <c r="I1215" s="34"/>
      <c r="J1215" s="34"/>
      <c r="K1215" s="33"/>
    </row>
    <row r="1216" spans="1:11" ht="12.75">
      <c r="A1216" s="2"/>
      <c r="B1216" s="2"/>
      <c r="C1216" s="2"/>
      <c r="D1216" s="34"/>
      <c r="E1216" s="34"/>
      <c r="F1216" s="34"/>
      <c r="G1216" s="34"/>
      <c r="H1216" s="34"/>
      <c r="I1216" s="34"/>
      <c r="J1216" s="34"/>
      <c r="K1216" s="33"/>
    </row>
    <row r="1217" spans="1:11" ht="12.75">
      <c r="A1217" s="2"/>
      <c r="B1217" s="2"/>
      <c r="C1217" s="2"/>
      <c r="D1217" s="34"/>
      <c r="E1217" s="34"/>
      <c r="F1217" s="34"/>
      <c r="G1217" s="34"/>
      <c r="H1217" s="34"/>
      <c r="I1217" s="34"/>
      <c r="J1217" s="34"/>
      <c r="K1217" s="33"/>
    </row>
    <row r="1218" spans="1:11" ht="12.75">
      <c r="A1218" s="2"/>
      <c r="B1218" s="2"/>
      <c r="C1218" s="2"/>
      <c r="D1218" s="34"/>
      <c r="E1218" s="34"/>
      <c r="F1218" s="34"/>
      <c r="G1218" s="34"/>
      <c r="H1218" s="34"/>
      <c r="I1218" s="34"/>
      <c r="J1218" s="34"/>
      <c r="K1218" s="33"/>
    </row>
    <row r="1219" spans="1:11" ht="12.75">
      <c r="A1219" s="2"/>
      <c r="B1219" s="2"/>
      <c r="C1219" s="2"/>
      <c r="D1219" s="34"/>
      <c r="E1219" s="34"/>
      <c r="F1219" s="34"/>
      <c r="G1219" s="34"/>
      <c r="H1219" s="34"/>
      <c r="I1219" s="34"/>
      <c r="J1219" s="34"/>
      <c r="K1219" s="33"/>
    </row>
    <row r="1220" spans="1:11" ht="12.75">
      <c r="A1220" s="2"/>
      <c r="B1220" s="2"/>
      <c r="C1220" s="2"/>
      <c r="D1220" s="34"/>
      <c r="E1220" s="34"/>
      <c r="F1220" s="34"/>
      <c r="G1220" s="34"/>
      <c r="H1220" s="34"/>
      <c r="I1220" s="34"/>
      <c r="J1220" s="34"/>
      <c r="K1220" s="33"/>
    </row>
    <row r="1221" spans="1:11" ht="12.75">
      <c r="A1221" s="2"/>
      <c r="B1221" s="2"/>
      <c r="C1221" s="2"/>
      <c r="D1221" s="34"/>
      <c r="E1221" s="34"/>
      <c r="F1221" s="34"/>
      <c r="G1221" s="34"/>
      <c r="H1221" s="34"/>
      <c r="I1221" s="34"/>
      <c r="J1221" s="34"/>
      <c r="K1221" s="33"/>
    </row>
    <row r="1222" spans="1:11" ht="12.75">
      <c r="A1222" s="2"/>
      <c r="B1222" s="2"/>
      <c r="C1222" s="2"/>
      <c r="D1222" s="34"/>
      <c r="E1222" s="34"/>
      <c r="F1222" s="34"/>
      <c r="G1222" s="34"/>
      <c r="H1222" s="34"/>
      <c r="I1222" s="34"/>
      <c r="J1222" s="34"/>
      <c r="K1222" s="33"/>
    </row>
    <row r="1223" spans="1:11" ht="12.75">
      <c r="A1223" s="2"/>
      <c r="B1223" s="2"/>
      <c r="C1223" s="2"/>
      <c r="D1223" s="34"/>
      <c r="E1223" s="34"/>
      <c r="F1223" s="34"/>
      <c r="G1223" s="34"/>
      <c r="H1223" s="34"/>
      <c r="I1223" s="34"/>
      <c r="J1223" s="34"/>
      <c r="K1223" s="33"/>
    </row>
    <row r="1224" spans="1:11" ht="12.75">
      <c r="A1224" s="2"/>
      <c r="B1224" s="2"/>
      <c r="C1224" s="2"/>
      <c r="D1224" s="34"/>
      <c r="E1224" s="34"/>
      <c r="F1224" s="34"/>
      <c r="G1224" s="34"/>
      <c r="H1224" s="34"/>
      <c r="I1224" s="34"/>
      <c r="J1224" s="34"/>
      <c r="K1224" s="33"/>
    </row>
    <row r="1225" spans="1:11" ht="12.75">
      <c r="A1225" s="2"/>
      <c r="B1225" s="2"/>
      <c r="C1225" s="2"/>
      <c r="D1225" s="34"/>
      <c r="E1225" s="34"/>
      <c r="F1225" s="34"/>
      <c r="G1225" s="34"/>
      <c r="H1225" s="34"/>
      <c r="I1225" s="34"/>
      <c r="J1225" s="34"/>
      <c r="K1225" s="33"/>
    </row>
  </sheetData>
  <sheetProtection/>
  <mergeCells count="1">
    <mergeCell ref="A2:B2"/>
  </mergeCells>
  <printOptions/>
  <pageMargins left="0.4921259842519685" right="0.4921259842519685" top="0.5905511811023623" bottom="0.4921259842519685" header="0.5118110236220472" footer="0.5118110236220472"/>
  <pageSetup orientation="landscape" paperSize="9" scale="8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Wolf</cp:lastModifiedBy>
  <cp:lastPrinted>2012-09-24T08:56:02Z</cp:lastPrinted>
  <dcterms:created xsi:type="dcterms:W3CDTF">2012-07-30T08:17:17Z</dcterms:created>
  <dcterms:modified xsi:type="dcterms:W3CDTF">2012-10-26T07:27:10Z</dcterms:modified>
  <cp:category/>
  <cp:version/>
  <cp:contentType/>
  <cp:contentStatus/>
</cp:coreProperties>
</file>